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ackup\Wayamba\Teaching\"/>
    </mc:Choice>
  </mc:AlternateContent>
  <bookViews>
    <workbookView xWindow="0" yWindow="0" windowWidth="19665" windowHeight="8685"/>
  </bookViews>
  <sheets>
    <sheet name="CMIS  " sheetId="11" r:id="rId1"/>
    <sheet name="Stats" sheetId="9" r:id="rId2"/>
  </sheets>
  <definedNames>
    <definedName name="_xlnm.Print_Titles" localSheetId="0">'CMIS  '!$B:$M,'CMIS  '!$15:$16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1" l="1"/>
  <c r="O20" i="11"/>
  <c r="K18" i="11"/>
  <c r="K19" i="11"/>
  <c r="T50" i="11"/>
  <c r="U50" i="11" s="1"/>
  <c r="P19" i="11"/>
  <c r="O18" i="11"/>
  <c r="O19" i="11"/>
  <c r="O17" i="11"/>
  <c r="K17" i="11"/>
  <c r="P50" i="11" l="1"/>
  <c r="T17" i="11"/>
  <c r="P17" i="11" s="1"/>
  <c r="T105" i="11" l="1"/>
  <c r="U105" i="11" l="1"/>
  <c r="P105" i="11" s="1"/>
  <c r="T104" i="11" l="1"/>
  <c r="T103" i="11"/>
  <c r="T102" i="11"/>
  <c r="T101" i="11"/>
  <c r="T100" i="11"/>
  <c r="T99" i="11"/>
  <c r="T98" i="11"/>
  <c r="T97" i="11"/>
  <c r="T96" i="11"/>
  <c r="T95" i="11"/>
  <c r="T94" i="11"/>
  <c r="T93" i="11"/>
  <c r="T92" i="11"/>
  <c r="T91" i="11"/>
  <c r="T90" i="11"/>
  <c r="T88" i="11"/>
  <c r="T86" i="11"/>
  <c r="T83" i="11"/>
  <c r="T81" i="11"/>
  <c r="T79" i="11"/>
  <c r="T77" i="11"/>
  <c r="T71" i="11"/>
  <c r="T68" i="11"/>
  <c r="T66" i="11"/>
  <c r="T64" i="11"/>
  <c r="T62" i="11"/>
  <c r="T60" i="11"/>
  <c r="T58" i="11"/>
  <c r="T56" i="11"/>
  <c r="T54" i="11"/>
  <c r="T52" i="11"/>
  <c r="T48" i="11"/>
  <c r="T46" i="11"/>
  <c r="T42" i="11"/>
  <c r="T38" i="11"/>
  <c r="T34" i="11"/>
  <c r="T33" i="11"/>
  <c r="T32" i="11"/>
  <c r="T30" i="11"/>
  <c r="T28" i="11"/>
  <c r="T26" i="11"/>
  <c r="T24" i="11"/>
  <c r="T23" i="11"/>
  <c r="T21" i="11"/>
  <c r="T19" i="11"/>
  <c r="T18" i="11"/>
  <c r="P18" i="11" s="1"/>
  <c r="T73" i="11" l="1"/>
  <c r="T87" i="11"/>
  <c r="T31" i="11"/>
  <c r="T43" i="11"/>
  <c r="T76" i="11"/>
  <c r="T80" i="11"/>
  <c r="T84" i="11"/>
  <c r="T89" i="11"/>
  <c r="T25" i="11"/>
  <c r="T75" i="11"/>
  <c r="U17" i="11"/>
  <c r="U24" i="11"/>
  <c r="P24" i="11" s="1"/>
  <c r="U38" i="11"/>
  <c r="P38" i="11" s="1"/>
  <c r="U62" i="11"/>
  <c r="P62" i="11" s="1"/>
  <c r="U18" i="11"/>
  <c r="U19" i="11"/>
  <c r="U26" i="11"/>
  <c r="P26" i="11" s="1"/>
  <c r="U33" i="11"/>
  <c r="P33" i="11" s="1"/>
  <c r="U34" i="11"/>
  <c r="P34" i="11" s="1"/>
  <c r="T36" i="11"/>
  <c r="T39" i="11"/>
  <c r="U68" i="11"/>
  <c r="P68" i="11" s="1"/>
  <c r="U32" i="11"/>
  <c r="P32" i="11" s="1"/>
  <c r="U58" i="11"/>
  <c r="P58" i="11" s="1"/>
  <c r="U66" i="11"/>
  <c r="P66" i="11" s="1"/>
  <c r="U21" i="11"/>
  <c r="P21" i="11" s="1"/>
  <c r="T27" i="11"/>
  <c r="T35" i="11"/>
  <c r="U46" i="11"/>
  <c r="P46" i="11" s="1"/>
  <c r="U52" i="11"/>
  <c r="P52" i="11" s="1"/>
  <c r="U56" i="11"/>
  <c r="P56" i="11" s="1"/>
  <c r="U60" i="11"/>
  <c r="P60" i="11" s="1"/>
  <c r="U64" i="11"/>
  <c r="P64" i="11" s="1"/>
  <c r="U23" i="11"/>
  <c r="P23" i="11" s="1"/>
  <c r="U54" i="11"/>
  <c r="P54" i="11" s="1"/>
  <c r="U71" i="11"/>
  <c r="P71" i="11" s="1"/>
  <c r="T20" i="11"/>
  <c r="U28" i="11"/>
  <c r="P28" i="11" s="1"/>
  <c r="U48" i="11"/>
  <c r="P48" i="11" s="1"/>
  <c r="T22" i="11"/>
  <c r="T29" i="11"/>
  <c r="U30" i="11"/>
  <c r="P30" i="11" s="1"/>
  <c r="T40" i="11"/>
  <c r="U42" i="11"/>
  <c r="P42" i="11" s="1"/>
  <c r="T44" i="11"/>
  <c r="T37" i="11"/>
  <c r="T49" i="11"/>
  <c r="T57" i="11"/>
  <c r="T65" i="11"/>
  <c r="U79" i="11"/>
  <c r="P79" i="11" s="1"/>
  <c r="U86" i="11"/>
  <c r="P86" i="11" s="1"/>
  <c r="U92" i="11"/>
  <c r="P92" i="11" s="1"/>
  <c r="U96" i="11"/>
  <c r="P96" i="11" s="1"/>
  <c r="U99" i="11"/>
  <c r="P99" i="11" s="1"/>
  <c r="U101" i="11"/>
  <c r="P101" i="11" s="1"/>
  <c r="U103" i="11"/>
  <c r="P103" i="11" s="1"/>
  <c r="T41" i="11"/>
  <c r="T47" i="11"/>
  <c r="T55" i="11"/>
  <c r="T63" i="11"/>
  <c r="T69" i="11"/>
  <c r="T70" i="11"/>
  <c r="U83" i="11"/>
  <c r="P83" i="11" s="1"/>
  <c r="U93" i="11"/>
  <c r="P93" i="11" s="1"/>
  <c r="T45" i="11"/>
  <c r="T53" i="11"/>
  <c r="T61" i="11"/>
  <c r="U77" i="11"/>
  <c r="P77" i="11" s="1"/>
  <c r="U88" i="11"/>
  <c r="P88" i="11" s="1"/>
  <c r="U90" i="11"/>
  <c r="P90" i="11" s="1"/>
  <c r="U94" i="11"/>
  <c r="P94" i="11" s="1"/>
  <c r="U97" i="11"/>
  <c r="P97" i="11" s="1"/>
  <c r="T51" i="11"/>
  <c r="T59" i="11"/>
  <c r="T67" i="11"/>
  <c r="T72" i="11"/>
  <c r="U91" i="11"/>
  <c r="P91" i="11" s="1"/>
  <c r="U95" i="11"/>
  <c r="P95" i="11" s="1"/>
  <c r="U98" i="11"/>
  <c r="P98" i="11" s="1"/>
  <c r="T78" i="11"/>
  <c r="U81" i="11"/>
  <c r="P81" i="11" s="1"/>
  <c r="U100" i="11"/>
  <c r="P100" i="11" s="1"/>
  <c r="U102" i="11"/>
  <c r="P102" i="11" s="1"/>
  <c r="U104" i="11"/>
  <c r="P104" i="11" s="1"/>
  <c r="T74" i="11"/>
  <c r="T82" i="11"/>
  <c r="T85" i="11"/>
  <c r="U75" i="11" l="1"/>
  <c r="P75" i="11" s="1"/>
  <c r="U73" i="11"/>
  <c r="P73" i="11" s="1"/>
  <c r="U43" i="11"/>
  <c r="P43" i="11" s="1"/>
  <c r="U84" i="11"/>
  <c r="P84" i="11" s="1"/>
  <c r="U80" i="11"/>
  <c r="P80" i="11" s="1"/>
  <c r="U76" i="11"/>
  <c r="P76" i="11"/>
  <c r="U25" i="11"/>
  <c r="P25" i="11" s="1"/>
  <c r="U89" i="11"/>
  <c r="P89" i="11" s="1"/>
  <c r="U87" i="11"/>
  <c r="P87" i="11" s="1"/>
  <c r="U31" i="11"/>
  <c r="P31" i="11" s="1"/>
  <c r="U63" i="11"/>
  <c r="P63" i="11" s="1"/>
  <c r="U40" i="11"/>
  <c r="P40" i="11" s="1"/>
  <c r="U78" i="11"/>
  <c r="P78" i="11" s="1"/>
  <c r="U59" i="11"/>
  <c r="P59" i="11" s="1"/>
  <c r="U37" i="11"/>
  <c r="P37" i="11" s="1"/>
  <c r="U35" i="11"/>
  <c r="P35" i="11" s="1"/>
  <c r="U39" i="11"/>
  <c r="P39" i="11" s="1"/>
  <c r="U85" i="11"/>
  <c r="P85" i="11" s="1"/>
  <c r="U51" i="11"/>
  <c r="P51" i="11" s="1"/>
  <c r="U55" i="11"/>
  <c r="P55" i="11" s="1"/>
  <c r="U65" i="11"/>
  <c r="P65" i="11" s="1"/>
  <c r="U44" i="11"/>
  <c r="P44" i="11" s="1"/>
  <c r="U27" i="11"/>
  <c r="P27" i="11" s="1"/>
  <c r="U36" i="11"/>
  <c r="P36" i="11" s="1"/>
  <c r="U82" i="11"/>
  <c r="P82" i="11" s="1"/>
  <c r="U72" i="11"/>
  <c r="P72" i="11" s="1"/>
  <c r="U53" i="11"/>
  <c r="P53" i="11" s="1"/>
  <c r="U70" i="11"/>
  <c r="P70" i="11" s="1"/>
  <c r="U47" i="11"/>
  <c r="P47" i="11" s="1"/>
  <c r="U57" i="11"/>
  <c r="P57" i="11" s="1"/>
  <c r="U22" i="11"/>
  <c r="P22" i="11" s="1"/>
  <c r="U74" i="11"/>
  <c r="P74" i="11" s="1"/>
  <c r="U67" i="11"/>
  <c r="P67" i="11" s="1"/>
  <c r="U61" i="11"/>
  <c r="P61" i="11" s="1"/>
  <c r="U45" i="11"/>
  <c r="P45" i="11" s="1"/>
  <c r="U69" i="11"/>
  <c r="P69" i="11" s="1"/>
  <c r="U41" i="11"/>
  <c r="P41" i="11" s="1"/>
  <c r="U49" i="11"/>
  <c r="P49" i="11" s="1"/>
  <c r="U29" i="11"/>
  <c r="P29" i="11" s="1"/>
  <c r="U20" i="11"/>
  <c r="P20" i="11" s="1"/>
  <c r="C13" i="9" l="1"/>
  <c r="C6" i="9"/>
  <c r="C7" i="9"/>
  <c r="C12" i="9"/>
  <c r="C10" i="9"/>
  <c r="C11" i="9"/>
  <c r="C5" i="9"/>
  <c r="C14" i="9"/>
  <c r="C4" i="9"/>
  <c r="C9" i="9"/>
  <c r="C2" i="9"/>
  <c r="C3" i="9"/>
  <c r="C8" i="9"/>
  <c r="C15" i="9" l="1"/>
</calcChain>
</file>

<file path=xl/comments1.xml><?xml version="1.0" encoding="utf-8"?>
<comments xmlns="http://schemas.openxmlformats.org/spreadsheetml/2006/main">
  <authors>
    <author>tharinda@wyb.ac.lk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tharinda@wyb.ac.lk:</t>
        </r>
        <r>
          <rPr>
            <sz val="9"/>
            <color indexed="81"/>
            <rFont val="Tahoma"/>
            <family val="2"/>
          </rPr>
          <t xml:space="preserve">
Modify as necessary 
Not required in final sheet</t>
        </r>
      </text>
    </comment>
  </commentList>
</comments>
</file>

<file path=xl/sharedStrings.xml><?xml version="1.0" encoding="utf-8"?>
<sst xmlns="http://schemas.openxmlformats.org/spreadsheetml/2006/main" count="65" uniqueCount="55">
  <si>
    <t>Faculty of Applied Sciences</t>
  </si>
  <si>
    <t>Wayamba University of Sri Lanka</t>
  </si>
  <si>
    <t>E</t>
  </si>
  <si>
    <t>I certify that all answer scripts of these marks sheets are marked by me.</t>
  </si>
  <si>
    <t>I</t>
  </si>
  <si>
    <t>A</t>
  </si>
  <si>
    <t>A-</t>
  </si>
  <si>
    <t>C+</t>
  </si>
  <si>
    <t>C</t>
  </si>
  <si>
    <t>Temp Grade 2</t>
  </si>
  <si>
    <t>Temp Grade 1</t>
  </si>
  <si>
    <t>Grade</t>
  </si>
  <si>
    <t>Q8</t>
  </si>
  <si>
    <t>Q7</t>
  </si>
  <si>
    <t>Q6</t>
  </si>
  <si>
    <t>Q5</t>
  </si>
  <si>
    <t>Q4</t>
  </si>
  <si>
    <t>Q3</t>
  </si>
  <si>
    <t>Q2</t>
  </si>
  <si>
    <t>Q1</t>
  </si>
  <si>
    <t>Examination No.</t>
  </si>
  <si>
    <t>S. No</t>
  </si>
  <si>
    <t>Second Marking</t>
  </si>
  <si>
    <t>First Marking</t>
  </si>
  <si>
    <t>Department of Computing and Information Systems</t>
  </si>
  <si>
    <t>D</t>
  </si>
  <si>
    <t>B-</t>
  </si>
  <si>
    <t>B</t>
  </si>
  <si>
    <t>B+</t>
  </si>
  <si>
    <t>A+</t>
  </si>
  <si>
    <t>Total</t>
  </si>
  <si>
    <t>C-</t>
  </si>
  <si>
    <t>D+</t>
  </si>
  <si>
    <t>Final Marks (100%) (A+D)</t>
  </si>
  <si>
    <t>B.Sc. (Gen/JM/SP) Degree Examination, Sep/ Oct 2018</t>
  </si>
  <si>
    <t>Academic Year 2016/2017 - Semester I</t>
  </si>
  <si>
    <t xml:space="preserve">Total </t>
  </si>
  <si>
    <t>Continuous Assesment (30%) (A)</t>
  </si>
  <si>
    <t>Theory  (70%) (B)</t>
  </si>
  <si>
    <t>Theory  
(70%) (D)</t>
  </si>
  <si>
    <t>AB</t>
  </si>
  <si>
    <t>ab</t>
  </si>
  <si>
    <t>Examination :</t>
  </si>
  <si>
    <t>Academic Year :</t>
  </si>
  <si>
    <t>Module Code :</t>
  </si>
  <si>
    <t>Module Name :</t>
  </si>
  <si>
    <t>Examiner in Charge :</t>
  </si>
  <si>
    <t>Second Examiner :</t>
  </si>
  <si>
    <t>CMIS 3114</t>
  </si>
  <si>
    <t>Data Communication &amp; Computer Networks</t>
  </si>
  <si>
    <t>…………………………</t>
  </si>
  <si>
    <t>………………….</t>
  </si>
  <si>
    <t xml:space="preserve">     Signature</t>
  </si>
  <si>
    <t xml:space="preserve">     Date</t>
  </si>
  <si>
    <t>Second Examiner,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</si>
</sst>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1"/>
    </font>
    <font>
      <sz val="12"/>
      <name val="Calibri"/>
      <family val="2"/>
    </font>
    <font>
      <sz val="10"/>
      <color indexed="8"/>
      <name val="Arial"/>
      <family val="2"/>
    </font>
    <font>
      <sz val="11"/>
      <color theme="1"/>
      <name val="Book Antiqua"/>
      <family val="1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4" fillId="0" borderId="0"/>
    <xf numFmtId="0" fontId="8" fillId="0" borderId="0"/>
    <xf numFmtId="0" fontId="12" fillId="4" borderId="0" applyNumberFormat="0" applyBorder="0" applyAlignment="0" applyProtection="0"/>
    <xf numFmtId="0" fontId="13" fillId="0" borderId="0"/>
    <xf numFmtId="0" fontId="15" fillId="0" borderId="0"/>
    <xf numFmtId="0" fontId="2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1" fontId="0" fillId="0" borderId="3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8" fillId="0" borderId="0" xfId="0" applyFont="1"/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left"/>
    </xf>
    <xf numFmtId="0" fontId="0" fillId="3" borderId="0" xfId="0" applyFill="1"/>
    <xf numFmtId="0" fontId="9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/>
    <xf numFmtId="1" fontId="6" fillId="0" borderId="1" xfId="0" applyNumberFormat="1" applyFont="1" applyBorder="1" applyAlignment="1">
      <alignment horizontal="center"/>
    </xf>
    <xf numFmtId="0" fontId="3" fillId="2" borderId="1" xfId="5" applyFont="1" applyFill="1" applyBorder="1" applyAlignment="1">
      <alignment horizontal="center" vertical="center"/>
    </xf>
    <xf numFmtId="0" fontId="3" fillId="2" borderId="0" xfId="5" applyFont="1" applyFill="1"/>
    <xf numFmtId="0" fontId="11" fillId="0" borderId="3" xfId="0" applyFont="1" applyBorder="1" applyAlignment="1">
      <alignment horizontal="left" vertical="center" indent="1"/>
    </xf>
    <xf numFmtId="164" fontId="0" fillId="0" borderId="3" xfId="0" applyNumberFormat="1" applyFill="1" applyBorder="1" applyAlignment="1">
      <alignment horizontal="left" indent="2"/>
    </xf>
    <xf numFmtId="0" fontId="14" fillId="0" borderId="1" xfId="0" applyFont="1" applyFill="1" applyBorder="1" applyAlignment="1">
      <alignment horizontal="center"/>
    </xf>
    <xf numFmtId="0" fontId="7" fillId="0" borderId="1" xfId="7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3" xfId="0" applyNumberFormat="1" applyFill="1" applyBorder="1" applyAlignment="1">
      <alignment horizontal="right" indent="2"/>
    </xf>
    <xf numFmtId="1" fontId="0" fillId="0" borderId="3" xfId="0" applyNumberFormat="1" applyBorder="1" applyAlignment="1">
      <alignment horizontal="right" indent="1"/>
    </xf>
    <xf numFmtId="0" fontId="7" fillId="2" borderId="1" xfId="7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right" indent="2"/>
    </xf>
    <xf numFmtId="164" fontId="0" fillId="2" borderId="3" xfId="0" applyNumberFormat="1" applyFill="1" applyBorder="1" applyAlignment="1">
      <alignment horizontal="left" indent="2"/>
    </xf>
    <xf numFmtId="1" fontId="0" fillId="2" borderId="3" xfId="0" applyNumberFormat="1" applyFill="1" applyBorder="1" applyAlignment="1">
      <alignment horizontal="right" indent="1"/>
    </xf>
    <xf numFmtId="0" fontId="0" fillId="2" borderId="0" xfId="0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left" vertical="center" wrapText="1"/>
    </xf>
    <xf numFmtId="1" fontId="0" fillId="0" borderId="3" xfId="0" applyNumberFormat="1" applyBorder="1" applyAlignment="1">
      <alignment horizontal="left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2" xfId="0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1" fillId="2" borderId="1" xfId="5" applyNumberFormat="1" applyFont="1" applyFill="1" applyBorder="1" applyAlignment="1">
      <alignment horizontal="center"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right" indent="1"/>
    </xf>
    <xf numFmtId="0" fontId="11" fillId="3" borderId="3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1" fontId="0" fillId="5" borderId="1" xfId="0" applyNumberForma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 vertical="center" wrapText="1"/>
    </xf>
    <xf numFmtId="1" fontId="0" fillId="5" borderId="3" xfId="0" applyNumberFormat="1" applyFill="1" applyBorder="1" applyAlignment="1">
      <alignment horizontal="center" vertical="center" wrapText="1"/>
    </xf>
  </cellXfs>
  <cellStyles count="9">
    <cellStyle name="Good" xfId="5" builtinId="26"/>
    <cellStyle name="Normal" xfId="0" builtinId="0"/>
    <cellStyle name="Normal 2" xfId="1"/>
    <cellStyle name="Normal 2 2" xfId="4"/>
    <cellStyle name="Normal 3" xfId="2"/>
    <cellStyle name="Normal 3 2" xfId="8"/>
    <cellStyle name="Normal 4" xfId="3"/>
    <cellStyle name="Normal 5" xfId="6"/>
    <cellStyle name="Normal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CMIS 3114 -2015/2016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Stats!$B$2:$B$14</c:f>
              <c:strCache>
                <c:ptCount val="13"/>
                <c:pt idx="0">
                  <c:v>I</c:v>
                </c:pt>
                <c:pt idx="1">
                  <c:v>E</c:v>
                </c:pt>
                <c:pt idx="2">
                  <c:v>D</c:v>
                </c:pt>
                <c:pt idx="3">
                  <c:v>D+</c:v>
                </c:pt>
                <c:pt idx="4">
                  <c:v>C-</c:v>
                </c:pt>
                <c:pt idx="5">
                  <c:v>C</c:v>
                </c:pt>
                <c:pt idx="6">
                  <c:v>C+</c:v>
                </c:pt>
                <c:pt idx="7">
                  <c:v>B-</c:v>
                </c:pt>
                <c:pt idx="8">
                  <c:v>B</c:v>
                </c:pt>
                <c:pt idx="9">
                  <c:v>B+</c:v>
                </c:pt>
                <c:pt idx="10">
                  <c:v>A-</c:v>
                </c:pt>
                <c:pt idx="11">
                  <c:v>A</c:v>
                </c:pt>
                <c:pt idx="12">
                  <c:v>A+</c:v>
                </c:pt>
              </c:strCache>
            </c:strRef>
          </c:cat>
          <c:val>
            <c:numRef>
              <c:f>Stats!$C$2:$C$14</c:f>
              <c:numCache>
                <c:formatCode>General</c:formatCode>
                <c:ptCount val="13"/>
                <c:pt idx="0">
                  <c:v>2</c:v>
                </c:pt>
                <c:pt idx="1">
                  <c:v>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8-44AA-B466-1788A851FAD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3754864"/>
        <c:axId val="243755256"/>
      </c:barChart>
      <c:catAx>
        <c:axId val="24375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3755256"/>
        <c:crosses val="autoZero"/>
        <c:auto val="1"/>
        <c:lblAlgn val="ctr"/>
        <c:lblOffset val="100"/>
        <c:noMultiLvlLbl val="0"/>
      </c:catAx>
      <c:valAx>
        <c:axId val="2437552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4375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147943</xdr:colOff>
      <xdr:row>0</xdr:row>
      <xdr:rowOff>115387</xdr:rowOff>
    </xdr:from>
    <xdr:ext cx="658425" cy="90838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769" y="115387"/>
          <a:ext cx="658425" cy="90838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138112</xdr:rowOff>
    </xdr:from>
    <xdr:to>
      <xdr:col>13</xdr:col>
      <xdr:colOff>95250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2"/>
  <sheetViews>
    <sheetView tabSelected="1" zoomScale="115" zoomScaleNormal="115" workbookViewId="0">
      <pane ySplit="16" topLeftCell="A17" activePane="bottomLeft" state="frozen"/>
      <selection pane="bottomLeft" activeCell="M23" sqref="M23"/>
    </sheetView>
  </sheetViews>
  <sheetFormatPr defaultRowHeight="15" x14ac:dyDescent="0.25"/>
  <cols>
    <col min="1" max="1" width="7" customWidth="1"/>
    <col min="2" max="2" width="13.5703125" style="11" customWidth="1"/>
    <col min="3" max="3" width="4.28515625" customWidth="1"/>
    <col min="4" max="4" width="4.42578125" customWidth="1"/>
    <col min="5" max="5" width="4.28515625" customWidth="1"/>
    <col min="6" max="6" width="4.5703125" customWidth="1"/>
    <col min="7" max="9" width="4.140625" customWidth="1"/>
    <col min="10" max="10" width="4.28515625" customWidth="1"/>
    <col min="11" max="11" width="8.28515625" customWidth="1"/>
    <col min="12" max="12" width="11.5703125" customWidth="1"/>
    <col min="13" max="13" width="12.42578125" style="24" customWidth="1"/>
    <col min="14" max="14" width="14" customWidth="1"/>
    <col min="15" max="15" width="11.85546875" customWidth="1"/>
    <col min="16" max="16" width="6" style="11" customWidth="1"/>
    <col min="17" max="17" width="4.7109375" customWidth="1"/>
    <col min="18" max="18" width="2.42578125" customWidth="1"/>
    <col min="19" max="19" width="3.7109375" customWidth="1"/>
    <col min="20" max="20" width="12.5703125" hidden="1" customWidth="1"/>
    <col min="21" max="21" width="14.5703125" hidden="1" customWidth="1"/>
  </cols>
  <sheetData>
    <row r="1" spans="1:25" x14ac:dyDescent="0.25">
      <c r="B1" s="16"/>
    </row>
    <row r="2" spans="1:25" ht="15" customHeight="1" x14ac:dyDescent="0.2">
      <c r="B2" s="16"/>
      <c r="L2" s="44" t="s">
        <v>1</v>
      </c>
      <c r="M2" s="44"/>
      <c r="N2" s="44"/>
      <c r="O2" s="44"/>
    </row>
    <row r="3" spans="1:25" ht="15" customHeight="1" x14ac:dyDescent="0.2">
      <c r="B3" s="16"/>
      <c r="C3" s="67"/>
      <c r="D3" s="67"/>
      <c r="E3" s="67"/>
      <c r="F3" s="67"/>
      <c r="G3" s="67"/>
      <c r="H3" s="67"/>
      <c r="I3" s="67"/>
      <c r="J3" s="67"/>
      <c r="K3" s="67"/>
      <c r="L3" s="44" t="s">
        <v>0</v>
      </c>
      <c r="M3" s="44"/>
      <c r="N3" s="44"/>
      <c r="O3" s="44"/>
      <c r="P3" s="68"/>
      <c r="Q3" s="66"/>
      <c r="R3" s="66"/>
      <c r="S3" s="66"/>
      <c r="T3" s="66"/>
      <c r="U3" s="66"/>
      <c r="V3" s="66"/>
      <c r="W3" s="66"/>
      <c r="X3" s="66"/>
      <c r="Y3" s="66"/>
    </row>
    <row r="4" spans="1:25" ht="12.75" customHeight="1" x14ac:dyDescent="0.2">
      <c r="B4" s="19"/>
      <c r="C4" s="68"/>
      <c r="D4" s="68"/>
      <c r="E4" s="68"/>
      <c r="F4" s="68"/>
      <c r="G4" s="68"/>
      <c r="H4" s="68"/>
      <c r="I4" s="68"/>
      <c r="J4" s="68"/>
      <c r="K4" s="68"/>
      <c r="L4" s="44" t="s">
        <v>24</v>
      </c>
      <c r="M4" s="44"/>
      <c r="N4" s="44"/>
      <c r="O4" s="44"/>
      <c r="P4" s="68"/>
    </row>
    <row r="5" spans="1:25" x14ac:dyDescent="0.25">
      <c r="B5" s="20"/>
      <c r="C5" s="68"/>
      <c r="D5" s="68"/>
      <c r="E5" s="68"/>
      <c r="F5" s="68"/>
      <c r="G5" s="68"/>
      <c r="H5" s="68"/>
      <c r="I5" s="68"/>
      <c r="J5" s="68"/>
      <c r="K5" s="68"/>
      <c r="P5" s="68"/>
    </row>
    <row r="6" spans="1:25" ht="12.75" x14ac:dyDescent="0.2">
      <c r="B6" s="2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25" ht="18" customHeight="1" x14ac:dyDescent="0.2">
      <c r="B7" s="65" t="s">
        <v>42</v>
      </c>
      <c r="C7" s="64"/>
      <c r="D7" s="64"/>
      <c r="E7" s="64"/>
      <c r="F7" s="64"/>
      <c r="G7" s="43"/>
      <c r="H7" s="43"/>
      <c r="I7" s="43"/>
      <c r="J7" s="43"/>
      <c r="K7" s="43"/>
      <c r="L7" s="20" t="s">
        <v>34</v>
      </c>
      <c r="M7" s="43"/>
      <c r="N7" s="43"/>
      <c r="O7" s="43"/>
      <c r="P7" s="43"/>
    </row>
    <row r="8" spans="1:25" ht="15" customHeight="1" x14ac:dyDescent="0.2">
      <c r="B8" s="65" t="s">
        <v>43</v>
      </c>
      <c r="C8" s="63"/>
      <c r="D8" s="63"/>
      <c r="E8" s="63"/>
      <c r="F8" s="63"/>
      <c r="G8" s="43"/>
      <c r="H8" s="43"/>
      <c r="I8" s="43"/>
      <c r="J8" s="43"/>
      <c r="K8" s="43"/>
      <c r="L8" s="20" t="s">
        <v>35</v>
      </c>
      <c r="M8" s="43"/>
      <c r="N8" s="43"/>
      <c r="O8" s="43"/>
      <c r="P8" s="43"/>
    </row>
    <row r="9" spans="1:25" ht="15" customHeight="1" x14ac:dyDescent="0.2">
      <c r="B9" s="65" t="s">
        <v>44</v>
      </c>
      <c r="C9" s="63"/>
      <c r="D9" s="63"/>
      <c r="E9" s="63"/>
      <c r="F9" s="63"/>
      <c r="G9" s="43"/>
      <c r="H9" s="43"/>
      <c r="I9" s="43"/>
      <c r="J9" s="43"/>
      <c r="K9" s="43"/>
      <c r="L9" s="20" t="s">
        <v>48</v>
      </c>
      <c r="M9" s="43"/>
      <c r="N9" s="43"/>
      <c r="O9" s="43"/>
      <c r="P9" s="43"/>
    </row>
    <row r="10" spans="1:25" ht="15" customHeight="1" x14ac:dyDescent="0.2">
      <c r="B10" s="65" t="s">
        <v>45</v>
      </c>
      <c r="C10" s="64"/>
      <c r="D10" s="63"/>
      <c r="E10" s="63"/>
      <c r="F10" s="62"/>
      <c r="G10" s="43"/>
      <c r="H10" s="43"/>
      <c r="I10" s="43"/>
      <c r="J10" s="43"/>
      <c r="K10" s="43"/>
      <c r="L10" s="20" t="s">
        <v>49</v>
      </c>
      <c r="M10" s="43"/>
      <c r="N10" s="43"/>
      <c r="O10" s="43"/>
      <c r="P10" s="43"/>
    </row>
    <row r="11" spans="1:25" ht="15" customHeight="1" x14ac:dyDescent="0.2">
      <c r="B11" s="65" t="s">
        <v>46</v>
      </c>
      <c r="C11" s="63"/>
      <c r="D11" s="63"/>
      <c r="E11" s="63"/>
      <c r="F11" s="6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5" ht="15" customHeight="1" x14ac:dyDescent="0.2">
      <c r="B12" s="65" t="s">
        <v>47</v>
      </c>
      <c r="C12" s="63"/>
      <c r="D12" s="63"/>
      <c r="E12" s="63"/>
      <c r="F12" s="6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25" ht="12" customHeight="1" x14ac:dyDescent="0.2">
      <c r="B13" s="20"/>
      <c r="C13" s="18"/>
      <c r="D13" s="18"/>
      <c r="E13" s="18"/>
      <c r="F13" s="13"/>
      <c r="G13" s="13"/>
      <c r="H13" s="13"/>
      <c r="I13" s="13"/>
      <c r="J13" s="13"/>
      <c r="K13" s="30"/>
      <c r="L13" s="13"/>
      <c r="M13" s="45"/>
      <c r="N13" s="45"/>
      <c r="O13" s="45"/>
      <c r="P13" s="45"/>
    </row>
    <row r="14" spans="1:25" ht="20.25" customHeight="1" x14ac:dyDescent="0.2">
      <c r="B14" s="16"/>
      <c r="C14" s="18"/>
      <c r="D14" s="18"/>
      <c r="E14" s="18"/>
      <c r="F14" s="18"/>
      <c r="G14" s="18"/>
      <c r="H14" s="18"/>
      <c r="I14" s="18"/>
      <c r="J14" s="18"/>
      <c r="K14" s="31"/>
      <c r="L14" s="18"/>
      <c r="M14" s="23" t="s">
        <v>23</v>
      </c>
      <c r="N14" s="17" t="s">
        <v>22</v>
      </c>
      <c r="O14" s="2"/>
    </row>
    <row r="15" spans="1:25" s="1" customFormat="1" ht="12.75" customHeight="1" x14ac:dyDescent="0.2">
      <c r="A15" s="46" t="s">
        <v>21</v>
      </c>
      <c r="B15" s="47" t="s">
        <v>20</v>
      </c>
      <c r="C15" s="69" t="s">
        <v>19</v>
      </c>
      <c r="D15" s="69" t="s">
        <v>18</v>
      </c>
      <c r="E15" s="69" t="s">
        <v>17</v>
      </c>
      <c r="F15" s="69" t="s">
        <v>16</v>
      </c>
      <c r="G15" s="69" t="s">
        <v>15</v>
      </c>
      <c r="H15" s="69" t="s">
        <v>14</v>
      </c>
      <c r="I15" s="69" t="s">
        <v>13</v>
      </c>
      <c r="J15" s="69" t="s">
        <v>12</v>
      </c>
      <c r="K15" s="70" t="s">
        <v>36</v>
      </c>
      <c r="L15" s="55" t="s">
        <v>37</v>
      </c>
      <c r="M15" s="57" t="s">
        <v>38</v>
      </c>
      <c r="N15" s="59" t="s">
        <v>39</v>
      </c>
      <c r="O15" s="51" t="s">
        <v>33</v>
      </c>
      <c r="P15" s="49" t="s">
        <v>11</v>
      </c>
      <c r="T15" s="53" t="s">
        <v>10</v>
      </c>
      <c r="U15" s="53" t="s">
        <v>9</v>
      </c>
    </row>
    <row r="16" spans="1:25" s="10" customFormat="1" ht="24" customHeight="1" x14ac:dyDescent="0.2">
      <c r="A16" s="46"/>
      <c r="B16" s="47"/>
      <c r="C16" s="69"/>
      <c r="D16" s="69"/>
      <c r="E16" s="69"/>
      <c r="F16" s="69"/>
      <c r="G16" s="69"/>
      <c r="H16" s="69"/>
      <c r="I16" s="69"/>
      <c r="J16" s="69"/>
      <c r="K16" s="71"/>
      <c r="L16" s="56"/>
      <c r="M16" s="58"/>
      <c r="N16" s="48"/>
      <c r="O16" s="52"/>
      <c r="P16" s="50"/>
      <c r="T16" s="54"/>
      <c r="U16" s="54"/>
    </row>
    <row r="17" spans="1:21" ht="16.5" x14ac:dyDescent="0.25">
      <c r="A17" s="27">
        <v>1</v>
      </c>
      <c r="B17" s="28"/>
      <c r="C17" s="9"/>
      <c r="D17" s="4"/>
      <c r="E17" s="4"/>
      <c r="F17" s="4"/>
      <c r="G17" s="4"/>
      <c r="H17" s="4"/>
      <c r="I17" s="4"/>
      <c r="J17" s="4"/>
      <c r="K17" s="4">
        <f>SUM(C17:J17)</f>
        <v>0</v>
      </c>
      <c r="L17" s="32">
        <v>10.4</v>
      </c>
      <c r="M17" s="26">
        <v>35.200000000000003</v>
      </c>
      <c r="N17" s="26">
        <v>35.200000000000003</v>
      </c>
      <c r="O17" s="60">
        <f>IF(N17="AB",ROUND((L17),0),ROUND((L17+N17),0))</f>
        <v>46</v>
      </c>
      <c r="P17" s="61" t="str">
        <f>IF(N17="AB","I",IF(T17="N",U17,T17))</f>
        <v>C+</v>
      </c>
      <c r="T17" t="str">
        <f>IF(O17&gt;84,"A+",IF(O17&gt;69,"A",IF(O17&gt;64,"A-",IF(O17&gt;59,"B+",IF(O17&gt;54,"B",IF(O17&gt;49,"B-",IF(O17&gt;44,"C+","N")))))))</f>
        <v>C+</v>
      </c>
      <c r="U17" t="b">
        <f>IF(T17="N",IF(O17&gt;39,"C",IF(O17&gt;34,"C-",IF(O17&gt;29,"D+",IF(O17&gt;24,"D",IF(O17&lt;=24,"E","I"))))))</f>
        <v>0</v>
      </c>
    </row>
    <row r="18" spans="1:21" ht="16.5" x14ac:dyDescent="0.25">
      <c r="A18" s="27">
        <v>2</v>
      </c>
      <c r="B18" s="28"/>
      <c r="C18" s="8"/>
      <c r="D18" s="14"/>
      <c r="E18" s="14"/>
      <c r="F18" s="14"/>
      <c r="G18" s="14"/>
      <c r="H18" s="14"/>
      <c r="I18" s="14"/>
      <c r="J18" s="14"/>
      <c r="K18" s="4">
        <f t="shared" ref="K18:K19" si="0">SUM(C18:J18)</f>
        <v>0</v>
      </c>
      <c r="L18" s="32">
        <v>1.5</v>
      </c>
      <c r="M18" s="26" t="s">
        <v>40</v>
      </c>
      <c r="N18" s="26" t="s">
        <v>40</v>
      </c>
      <c r="O18" s="60">
        <f t="shared" ref="O18:O21" si="1">IF(N18="AB",ROUND((L18),0),ROUND((L18+N18),0))</f>
        <v>2</v>
      </c>
      <c r="P18" s="61" t="str">
        <f>IF(N18="AB","I",IF(T18="N",U18,T18))</f>
        <v>I</v>
      </c>
      <c r="T18" t="str">
        <f t="shared" ref="T18:T79" si="2">IF(O18&gt;84,"A+",IF(O18&gt;69,"A",IF(O18&gt;64,"A-",IF(O18&gt;59,"B+",IF(O18&gt;54,"B",IF(O18&gt;49,"B-",IF(O18&gt;44,"C+","N")))))))</f>
        <v>N</v>
      </c>
      <c r="U18" t="str">
        <f t="shared" ref="U18:U80" si="3">IF(T18="N",IF(O18&gt;39,"C",IF(O18&gt;34,"C-",IF(O18&gt;29,"D+",IF(O18&gt;24,"D",IF(O18&lt;=24,"E","I"))))))</f>
        <v>E</v>
      </c>
    </row>
    <row r="19" spans="1:21" ht="16.5" x14ac:dyDescent="0.25">
      <c r="A19" s="27">
        <v>3</v>
      </c>
      <c r="B19" s="28"/>
      <c r="C19" s="8"/>
      <c r="D19" s="14"/>
      <c r="E19" s="14"/>
      <c r="F19" s="14"/>
      <c r="G19" s="14"/>
      <c r="H19" s="14"/>
      <c r="I19" s="14"/>
      <c r="J19" s="14"/>
      <c r="K19" s="4">
        <f t="shared" si="0"/>
        <v>0</v>
      </c>
      <c r="L19" s="32">
        <v>13.4</v>
      </c>
      <c r="M19" s="26" t="s">
        <v>41</v>
      </c>
      <c r="N19" s="26" t="s">
        <v>41</v>
      </c>
      <c r="O19" s="60">
        <f t="shared" si="1"/>
        <v>13</v>
      </c>
      <c r="P19" s="61" t="str">
        <f t="shared" ref="P19:P82" si="4">IF(N19="AB","I",IF(T19="N",U19,T19))</f>
        <v>I</v>
      </c>
      <c r="T19" t="str">
        <f t="shared" si="2"/>
        <v>N</v>
      </c>
      <c r="U19" t="str">
        <f t="shared" si="3"/>
        <v>E</v>
      </c>
    </row>
    <row r="20" spans="1:21" ht="16.5" x14ac:dyDescent="0.25">
      <c r="A20" s="27">
        <v>4</v>
      </c>
      <c r="B20" s="28"/>
      <c r="C20" s="8"/>
      <c r="D20" s="14"/>
      <c r="E20" s="14"/>
      <c r="F20" s="14"/>
      <c r="G20" s="14"/>
      <c r="H20" s="14"/>
      <c r="I20" s="14"/>
      <c r="J20" s="14"/>
      <c r="K20" s="4"/>
      <c r="L20" s="32">
        <v>0</v>
      </c>
      <c r="M20" s="26">
        <v>69.099999999999994</v>
      </c>
      <c r="N20" s="26">
        <v>69.099999999999994</v>
      </c>
      <c r="O20" s="60">
        <f t="shared" si="1"/>
        <v>69</v>
      </c>
      <c r="P20" s="25" t="str">
        <f t="shared" si="4"/>
        <v>A-</v>
      </c>
      <c r="T20" t="str">
        <f t="shared" si="2"/>
        <v>A-</v>
      </c>
      <c r="U20" t="b">
        <f t="shared" si="3"/>
        <v>0</v>
      </c>
    </row>
    <row r="21" spans="1:21" ht="16.5" x14ac:dyDescent="0.25">
      <c r="A21" s="27">
        <v>5</v>
      </c>
      <c r="B21" s="28"/>
      <c r="C21" s="8"/>
      <c r="D21" s="14"/>
      <c r="E21" s="14"/>
      <c r="F21" s="14"/>
      <c r="G21" s="14"/>
      <c r="H21" s="14"/>
      <c r="I21" s="14"/>
      <c r="J21" s="14"/>
      <c r="K21" s="4"/>
      <c r="L21" s="32">
        <v>0</v>
      </c>
      <c r="M21" s="26">
        <v>69.599999999999994</v>
      </c>
      <c r="N21" s="26">
        <v>69.599999999999994</v>
      </c>
      <c r="O21" s="60">
        <f t="shared" si="1"/>
        <v>70</v>
      </c>
      <c r="P21" s="25" t="str">
        <f t="shared" si="4"/>
        <v>A</v>
      </c>
      <c r="T21" t="str">
        <f t="shared" si="2"/>
        <v>A</v>
      </c>
      <c r="U21" t="b">
        <f t="shared" si="3"/>
        <v>0</v>
      </c>
    </row>
    <row r="22" spans="1:21" ht="16.5" x14ac:dyDescent="0.25">
      <c r="A22" s="27">
        <v>6</v>
      </c>
      <c r="B22" s="28"/>
      <c r="C22" s="8"/>
      <c r="D22" s="14"/>
      <c r="E22" s="14"/>
      <c r="F22" s="14"/>
      <c r="G22" s="14"/>
      <c r="H22" s="14"/>
      <c r="I22" s="14"/>
      <c r="J22" s="14"/>
      <c r="K22" s="4"/>
      <c r="L22" s="32"/>
      <c r="M22" s="26"/>
      <c r="N22" s="26"/>
      <c r="O22" s="33"/>
      <c r="P22" s="25" t="str">
        <f t="shared" si="4"/>
        <v>E</v>
      </c>
      <c r="T22" t="str">
        <f t="shared" si="2"/>
        <v>N</v>
      </c>
      <c r="U22" t="str">
        <f t="shared" si="3"/>
        <v>E</v>
      </c>
    </row>
    <row r="23" spans="1:21" ht="16.5" x14ac:dyDescent="0.25">
      <c r="A23" s="27">
        <v>7</v>
      </c>
      <c r="B23" s="28"/>
      <c r="C23" s="8"/>
      <c r="D23" s="14"/>
      <c r="E23" s="14"/>
      <c r="F23" s="14"/>
      <c r="G23" s="14"/>
      <c r="H23" s="14"/>
      <c r="I23" s="14"/>
      <c r="J23" s="14"/>
      <c r="K23" s="4"/>
      <c r="L23" s="32"/>
      <c r="M23" s="26"/>
      <c r="N23" s="26"/>
      <c r="O23" s="33"/>
      <c r="P23" s="25" t="str">
        <f t="shared" si="4"/>
        <v>E</v>
      </c>
      <c r="T23" t="str">
        <f t="shared" si="2"/>
        <v>N</v>
      </c>
      <c r="U23" t="str">
        <f t="shared" si="3"/>
        <v>E</v>
      </c>
    </row>
    <row r="24" spans="1:21" ht="16.5" x14ac:dyDescent="0.25">
      <c r="A24" s="27">
        <v>8</v>
      </c>
      <c r="B24" s="28"/>
      <c r="C24" s="8"/>
      <c r="D24" s="14"/>
      <c r="E24" s="14"/>
      <c r="F24" s="14"/>
      <c r="G24" s="14"/>
      <c r="H24" s="14"/>
      <c r="I24" s="14"/>
      <c r="J24" s="14"/>
      <c r="K24" s="4"/>
      <c r="L24" s="32"/>
      <c r="M24" s="26"/>
      <c r="N24" s="26"/>
      <c r="O24" s="33"/>
      <c r="P24" s="25" t="str">
        <f t="shared" si="4"/>
        <v>E</v>
      </c>
      <c r="T24" t="str">
        <f t="shared" si="2"/>
        <v>N</v>
      </c>
      <c r="U24" t="str">
        <f t="shared" si="3"/>
        <v>E</v>
      </c>
    </row>
    <row r="25" spans="1:21" ht="16.5" x14ac:dyDescent="0.25">
      <c r="A25" s="27">
        <v>9</v>
      </c>
      <c r="B25" s="28"/>
      <c r="C25" s="8"/>
      <c r="D25" s="14"/>
      <c r="E25" s="14"/>
      <c r="F25" s="14"/>
      <c r="G25" s="14"/>
      <c r="H25" s="14"/>
      <c r="I25" s="14"/>
      <c r="J25" s="14"/>
      <c r="K25" s="4"/>
      <c r="L25" s="32"/>
      <c r="M25" s="26"/>
      <c r="N25" s="26"/>
      <c r="O25" s="33"/>
      <c r="P25" s="25" t="str">
        <f t="shared" si="4"/>
        <v>E</v>
      </c>
      <c r="T25" t="str">
        <f t="shared" si="2"/>
        <v>N</v>
      </c>
      <c r="U25" t="str">
        <f t="shared" si="3"/>
        <v>E</v>
      </c>
    </row>
    <row r="26" spans="1:21" ht="16.5" x14ac:dyDescent="0.25">
      <c r="A26" s="27">
        <v>10</v>
      </c>
      <c r="B26" s="28"/>
      <c r="C26" s="8"/>
      <c r="D26" s="14"/>
      <c r="E26" s="14"/>
      <c r="F26" s="14"/>
      <c r="G26" s="14"/>
      <c r="H26" s="14"/>
      <c r="I26" s="14"/>
      <c r="J26" s="14"/>
      <c r="K26" s="4"/>
      <c r="L26" s="32"/>
      <c r="M26" s="26"/>
      <c r="N26" s="26"/>
      <c r="O26" s="33"/>
      <c r="P26" s="25" t="str">
        <f t="shared" si="4"/>
        <v>E</v>
      </c>
      <c r="T26" t="str">
        <f t="shared" si="2"/>
        <v>N</v>
      </c>
      <c r="U26" t="str">
        <f t="shared" si="3"/>
        <v>E</v>
      </c>
    </row>
    <row r="27" spans="1:21" ht="16.5" x14ac:dyDescent="0.25">
      <c r="A27" s="27">
        <v>11</v>
      </c>
      <c r="B27" s="29"/>
      <c r="C27" s="8"/>
      <c r="D27" s="14"/>
      <c r="E27" s="14"/>
      <c r="F27" s="14"/>
      <c r="G27" s="14"/>
      <c r="H27" s="14"/>
      <c r="I27" s="14"/>
      <c r="J27" s="14"/>
      <c r="K27" s="4"/>
      <c r="L27" s="32"/>
      <c r="M27" s="26"/>
      <c r="N27" s="26"/>
      <c r="O27" s="33"/>
      <c r="P27" s="25" t="str">
        <f t="shared" si="4"/>
        <v>E</v>
      </c>
      <c r="T27" t="str">
        <f t="shared" si="2"/>
        <v>N</v>
      </c>
      <c r="U27" t="str">
        <f t="shared" si="3"/>
        <v>E</v>
      </c>
    </row>
    <row r="28" spans="1:21" s="7" customFormat="1" ht="16.5" x14ac:dyDescent="0.25">
      <c r="A28" s="27">
        <v>12</v>
      </c>
      <c r="B28" s="28"/>
      <c r="C28" s="6"/>
      <c r="D28" s="5"/>
      <c r="E28" s="5"/>
      <c r="F28" s="5"/>
      <c r="G28" s="15"/>
      <c r="H28" s="15"/>
      <c r="I28" s="15"/>
      <c r="J28" s="15"/>
      <c r="K28" s="4"/>
      <c r="L28" s="32"/>
      <c r="M28" s="26"/>
      <c r="N28" s="26"/>
      <c r="O28" s="33"/>
      <c r="P28" s="25" t="str">
        <f t="shared" si="4"/>
        <v>E</v>
      </c>
      <c r="T28" t="str">
        <f t="shared" si="2"/>
        <v>N</v>
      </c>
      <c r="U28" t="str">
        <f t="shared" si="3"/>
        <v>E</v>
      </c>
    </row>
    <row r="29" spans="1:21" ht="16.5" x14ac:dyDescent="0.25">
      <c r="A29" s="27">
        <v>13</v>
      </c>
      <c r="B29" s="28"/>
      <c r="C29" s="6"/>
      <c r="D29" s="5"/>
      <c r="E29" s="5"/>
      <c r="F29" s="5"/>
      <c r="G29" s="15"/>
      <c r="H29" s="15"/>
      <c r="I29" s="15"/>
      <c r="J29" s="15"/>
      <c r="K29" s="4"/>
      <c r="L29" s="32"/>
      <c r="M29" s="26"/>
      <c r="N29" s="26"/>
      <c r="O29" s="33"/>
      <c r="P29" s="25" t="str">
        <f t="shared" si="4"/>
        <v>E</v>
      </c>
      <c r="T29" t="str">
        <f t="shared" si="2"/>
        <v>N</v>
      </c>
      <c r="U29" t="str">
        <f t="shared" si="3"/>
        <v>E</v>
      </c>
    </row>
    <row r="30" spans="1:21" ht="16.5" x14ac:dyDescent="0.25">
      <c r="A30" s="27">
        <v>14</v>
      </c>
      <c r="B30" s="28"/>
      <c r="C30" s="6"/>
      <c r="D30" s="5"/>
      <c r="E30" s="5"/>
      <c r="F30" s="5"/>
      <c r="G30" s="15"/>
      <c r="H30" s="15"/>
      <c r="I30" s="15"/>
      <c r="J30" s="15"/>
      <c r="K30" s="4"/>
      <c r="L30" s="32"/>
      <c r="M30" s="26"/>
      <c r="N30" s="26"/>
      <c r="O30" s="33"/>
      <c r="P30" s="25" t="str">
        <f t="shared" si="4"/>
        <v>E</v>
      </c>
      <c r="T30" t="str">
        <f t="shared" si="2"/>
        <v>N</v>
      </c>
      <c r="U30" t="str">
        <f t="shared" si="3"/>
        <v>E</v>
      </c>
    </row>
    <row r="31" spans="1:21" ht="16.5" x14ac:dyDescent="0.25">
      <c r="A31" s="27">
        <v>15</v>
      </c>
      <c r="B31" s="28"/>
      <c r="C31" s="6"/>
      <c r="D31" s="5"/>
      <c r="E31" s="5"/>
      <c r="F31" s="5"/>
      <c r="G31" s="15"/>
      <c r="H31" s="15"/>
      <c r="I31" s="15"/>
      <c r="J31" s="15"/>
      <c r="K31" s="4"/>
      <c r="L31" s="32"/>
      <c r="M31" s="26"/>
      <c r="N31" s="26"/>
      <c r="O31" s="33"/>
      <c r="P31" s="25" t="str">
        <f t="shared" si="4"/>
        <v>E</v>
      </c>
      <c r="T31" t="str">
        <f t="shared" si="2"/>
        <v>N</v>
      </c>
      <c r="U31" t="str">
        <f t="shared" si="3"/>
        <v>E</v>
      </c>
    </row>
    <row r="32" spans="1:21" ht="16.5" x14ac:dyDescent="0.25">
      <c r="A32" s="27">
        <v>16</v>
      </c>
      <c r="B32" s="28"/>
      <c r="C32" s="6"/>
      <c r="D32" s="5"/>
      <c r="E32" s="5"/>
      <c r="F32" s="5"/>
      <c r="G32" s="15"/>
      <c r="H32" s="15"/>
      <c r="I32" s="15"/>
      <c r="J32" s="15"/>
      <c r="K32" s="4"/>
      <c r="L32" s="32"/>
      <c r="M32" s="26"/>
      <c r="N32" s="26"/>
      <c r="O32" s="33"/>
      <c r="P32" s="25" t="str">
        <f t="shared" si="4"/>
        <v>E</v>
      </c>
      <c r="T32" t="str">
        <f t="shared" si="2"/>
        <v>N</v>
      </c>
      <c r="U32" t="str">
        <f t="shared" si="3"/>
        <v>E</v>
      </c>
    </row>
    <row r="33" spans="1:21" ht="16.5" x14ac:dyDescent="0.25">
      <c r="A33" s="27">
        <v>17</v>
      </c>
      <c r="B33" s="28"/>
      <c r="C33" s="6"/>
      <c r="D33" s="5"/>
      <c r="E33" s="5"/>
      <c r="F33" s="5"/>
      <c r="G33" s="15"/>
      <c r="H33" s="15"/>
      <c r="I33" s="15"/>
      <c r="J33" s="15"/>
      <c r="K33" s="4"/>
      <c r="L33" s="32"/>
      <c r="M33" s="26"/>
      <c r="N33" s="26"/>
      <c r="O33" s="33"/>
      <c r="P33" s="25" t="str">
        <f t="shared" si="4"/>
        <v>E</v>
      </c>
      <c r="T33" t="str">
        <f t="shared" si="2"/>
        <v>N</v>
      </c>
      <c r="U33" t="str">
        <f t="shared" si="3"/>
        <v>E</v>
      </c>
    </row>
    <row r="34" spans="1:21" ht="16.5" x14ac:dyDescent="0.25">
      <c r="A34" s="27">
        <v>18</v>
      </c>
      <c r="B34" s="28"/>
      <c r="C34" s="6"/>
      <c r="D34" s="5"/>
      <c r="E34" s="5"/>
      <c r="F34" s="5"/>
      <c r="G34" s="15"/>
      <c r="H34" s="15"/>
      <c r="I34" s="15"/>
      <c r="J34" s="15"/>
      <c r="K34" s="4"/>
      <c r="L34" s="32"/>
      <c r="M34" s="26"/>
      <c r="N34" s="26"/>
      <c r="O34" s="33"/>
      <c r="P34" s="25" t="str">
        <f t="shared" si="4"/>
        <v>E</v>
      </c>
      <c r="T34" t="str">
        <f t="shared" si="2"/>
        <v>N</v>
      </c>
      <c r="U34" t="str">
        <f t="shared" si="3"/>
        <v>E</v>
      </c>
    </row>
    <row r="35" spans="1:21" ht="16.5" x14ac:dyDescent="0.25">
      <c r="A35" s="27">
        <v>19</v>
      </c>
      <c r="B35" s="28"/>
      <c r="C35" s="6"/>
      <c r="D35" s="5"/>
      <c r="E35" s="5"/>
      <c r="F35" s="5"/>
      <c r="G35" s="15"/>
      <c r="H35" s="15"/>
      <c r="I35" s="15"/>
      <c r="J35" s="15"/>
      <c r="K35" s="4"/>
      <c r="L35" s="32"/>
      <c r="M35" s="26"/>
      <c r="N35" s="26"/>
      <c r="O35" s="33"/>
      <c r="P35" s="25" t="str">
        <f t="shared" si="4"/>
        <v>E</v>
      </c>
      <c r="T35" t="str">
        <f t="shared" si="2"/>
        <v>N</v>
      </c>
      <c r="U35" t="str">
        <f t="shared" si="3"/>
        <v>E</v>
      </c>
    </row>
    <row r="36" spans="1:21" ht="16.5" x14ac:dyDescent="0.25">
      <c r="A36" s="27">
        <v>20</v>
      </c>
      <c r="B36" s="28"/>
      <c r="C36" s="6"/>
      <c r="D36" s="5"/>
      <c r="E36" s="5"/>
      <c r="F36" s="5"/>
      <c r="G36" s="15"/>
      <c r="H36" s="15"/>
      <c r="I36" s="15"/>
      <c r="J36" s="15"/>
      <c r="K36" s="4"/>
      <c r="L36" s="32"/>
      <c r="M36" s="26"/>
      <c r="N36" s="26"/>
      <c r="O36" s="33"/>
      <c r="P36" s="25" t="str">
        <f t="shared" si="4"/>
        <v>E</v>
      </c>
      <c r="T36" t="str">
        <f t="shared" si="2"/>
        <v>N</v>
      </c>
      <c r="U36" t="str">
        <f t="shared" si="3"/>
        <v>E</v>
      </c>
    </row>
    <row r="37" spans="1:21" ht="16.5" x14ac:dyDescent="0.25">
      <c r="A37" s="27">
        <v>21</v>
      </c>
      <c r="B37" s="28"/>
      <c r="C37" s="6"/>
      <c r="D37" s="5"/>
      <c r="E37" s="5"/>
      <c r="F37" s="5"/>
      <c r="G37" s="15"/>
      <c r="H37" s="15"/>
      <c r="I37" s="15"/>
      <c r="J37" s="15"/>
      <c r="K37" s="4"/>
      <c r="L37" s="32"/>
      <c r="M37" s="26"/>
      <c r="N37" s="26"/>
      <c r="O37" s="33"/>
      <c r="P37" s="25" t="str">
        <f t="shared" si="4"/>
        <v>E</v>
      </c>
      <c r="T37" t="str">
        <f t="shared" si="2"/>
        <v>N</v>
      </c>
      <c r="U37" t="str">
        <f t="shared" si="3"/>
        <v>E</v>
      </c>
    </row>
    <row r="38" spans="1:21" ht="16.5" x14ac:dyDescent="0.25">
      <c r="A38" s="27">
        <v>22</v>
      </c>
      <c r="B38" s="28"/>
      <c r="C38" s="6"/>
      <c r="D38" s="5"/>
      <c r="E38" s="5"/>
      <c r="F38" s="5"/>
      <c r="G38" s="15"/>
      <c r="H38" s="15"/>
      <c r="I38" s="15"/>
      <c r="J38" s="15"/>
      <c r="K38" s="4"/>
      <c r="L38" s="32"/>
      <c r="M38" s="26"/>
      <c r="N38" s="26"/>
      <c r="O38" s="33"/>
      <c r="P38" s="25" t="str">
        <f t="shared" si="4"/>
        <v>E</v>
      </c>
      <c r="T38" t="str">
        <f t="shared" si="2"/>
        <v>N</v>
      </c>
      <c r="U38" t="str">
        <f t="shared" si="3"/>
        <v>E</v>
      </c>
    </row>
    <row r="39" spans="1:21" ht="16.5" x14ac:dyDescent="0.25">
      <c r="A39" s="27">
        <v>23</v>
      </c>
      <c r="B39" s="28"/>
      <c r="C39" s="6"/>
      <c r="D39" s="5"/>
      <c r="E39" s="5"/>
      <c r="F39" s="5"/>
      <c r="G39" s="15"/>
      <c r="H39" s="15"/>
      <c r="I39" s="15"/>
      <c r="J39" s="15"/>
      <c r="K39" s="4"/>
      <c r="L39" s="32"/>
      <c r="M39" s="26"/>
      <c r="N39" s="26"/>
      <c r="O39" s="33"/>
      <c r="P39" s="25" t="str">
        <f t="shared" si="4"/>
        <v>E</v>
      </c>
      <c r="T39" t="str">
        <f t="shared" si="2"/>
        <v>N</v>
      </c>
      <c r="U39" t="str">
        <f t="shared" si="3"/>
        <v>E</v>
      </c>
    </row>
    <row r="40" spans="1:21" ht="16.5" x14ac:dyDescent="0.25">
      <c r="A40" s="27">
        <v>24</v>
      </c>
      <c r="B40" s="28"/>
      <c r="C40" s="6"/>
      <c r="D40" s="5"/>
      <c r="E40" s="5"/>
      <c r="F40" s="5"/>
      <c r="G40" s="22"/>
      <c r="H40" s="15"/>
      <c r="I40" s="15"/>
      <c r="J40" s="15"/>
      <c r="K40" s="4"/>
      <c r="L40" s="32"/>
      <c r="M40" s="26"/>
      <c r="N40" s="26"/>
      <c r="O40" s="33"/>
      <c r="P40" s="25" t="str">
        <f t="shared" si="4"/>
        <v>E</v>
      </c>
      <c r="T40" t="str">
        <f t="shared" si="2"/>
        <v>N</v>
      </c>
      <c r="U40" t="str">
        <f t="shared" si="3"/>
        <v>E</v>
      </c>
    </row>
    <row r="41" spans="1:21" ht="16.5" x14ac:dyDescent="0.25">
      <c r="A41" s="27">
        <v>25</v>
      </c>
      <c r="B41" s="28"/>
      <c r="C41" s="6"/>
      <c r="D41" s="5"/>
      <c r="E41" s="5"/>
      <c r="F41" s="5"/>
      <c r="G41" s="15"/>
      <c r="H41" s="15"/>
      <c r="I41" s="15"/>
      <c r="J41" s="15"/>
      <c r="K41" s="4"/>
      <c r="L41" s="32"/>
      <c r="M41" s="26"/>
      <c r="N41" s="26"/>
      <c r="O41" s="33"/>
      <c r="P41" s="25" t="str">
        <f t="shared" si="4"/>
        <v>E</v>
      </c>
      <c r="T41" t="str">
        <f t="shared" si="2"/>
        <v>N</v>
      </c>
      <c r="U41" t="str">
        <f t="shared" si="3"/>
        <v>E</v>
      </c>
    </row>
    <row r="42" spans="1:21" ht="16.5" x14ac:dyDescent="0.25">
      <c r="A42" s="27">
        <v>26</v>
      </c>
      <c r="B42" s="28"/>
      <c r="C42" s="6"/>
      <c r="D42" s="5"/>
      <c r="E42" s="5"/>
      <c r="F42" s="5"/>
      <c r="G42" s="15"/>
      <c r="H42" s="15"/>
      <c r="I42" s="15"/>
      <c r="J42" s="15"/>
      <c r="K42" s="4"/>
      <c r="L42" s="32"/>
      <c r="M42" s="26"/>
      <c r="N42" s="26"/>
      <c r="O42" s="33"/>
      <c r="P42" s="25" t="str">
        <f t="shared" si="4"/>
        <v>E</v>
      </c>
      <c r="T42" t="str">
        <f>IF(O42&gt;84,"A+",IF(O42&gt;69,"A",IF(O42&gt;64,"A-",IF(O42&gt;59,"B+",IF(O42&gt;54,"B",IF(O42&gt;49,"B-",IF(O42&gt;44,"C+","N")))))))</f>
        <v>N</v>
      </c>
      <c r="U42" t="str">
        <f t="shared" si="3"/>
        <v>E</v>
      </c>
    </row>
    <row r="43" spans="1:21" ht="16.5" x14ac:dyDescent="0.25">
      <c r="A43" s="27">
        <v>27</v>
      </c>
      <c r="B43" s="28"/>
      <c r="C43" s="6"/>
      <c r="D43" s="5"/>
      <c r="E43" s="5"/>
      <c r="F43" s="5"/>
      <c r="G43" s="15"/>
      <c r="H43" s="15"/>
      <c r="I43" s="15"/>
      <c r="J43" s="15"/>
      <c r="K43" s="4"/>
      <c r="L43" s="32"/>
      <c r="M43" s="26"/>
      <c r="N43" s="26"/>
      <c r="O43" s="33"/>
      <c r="P43" s="25" t="str">
        <f t="shared" si="4"/>
        <v>E</v>
      </c>
      <c r="T43" t="str">
        <f t="shared" si="2"/>
        <v>N</v>
      </c>
      <c r="U43" t="str">
        <f t="shared" si="3"/>
        <v>E</v>
      </c>
    </row>
    <row r="44" spans="1:21" ht="16.5" x14ac:dyDescent="0.25">
      <c r="A44" s="27">
        <v>28</v>
      </c>
      <c r="B44" s="34"/>
      <c r="C44" s="35"/>
      <c r="D44" s="36"/>
      <c r="E44" s="36"/>
      <c r="F44" s="36"/>
      <c r="G44" s="37"/>
      <c r="H44" s="37"/>
      <c r="I44" s="37"/>
      <c r="J44" s="37"/>
      <c r="K44" s="38"/>
      <c r="L44" s="39"/>
      <c r="M44" s="40"/>
      <c r="N44" s="40"/>
      <c r="O44" s="41"/>
      <c r="P44" s="25" t="str">
        <f t="shared" si="4"/>
        <v>E</v>
      </c>
      <c r="Q44" s="42"/>
      <c r="R44" s="42"/>
      <c r="S44" s="42"/>
      <c r="T44" s="42" t="str">
        <f t="shared" si="2"/>
        <v>N</v>
      </c>
      <c r="U44" s="42" t="str">
        <f t="shared" si="3"/>
        <v>E</v>
      </c>
    </row>
    <row r="45" spans="1:21" ht="16.5" x14ac:dyDescent="0.25">
      <c r="A45" s="27">
        <v>29</v>
      </c>
      <c r="B45" s="28"/>
      <c r="C45" s="6"/>
      <c r="D45" s="5"/>
      <c r="E45" s="5"/>
      <c r="F45" s="5"/>
      <c r="G45" s="15"/>
      <c r="H45" s="15"/>
      <c r="I45" s="15"/>
      <c r="J45" s="15"/>
      <c r="K45" s="4"/>
      <c r="L45" s="32"/>
      <c r="M45" s="26"/>
      <c r="N45" s="26"/>
      <c r="O45" s="33"/>
      <c r="P45" s="25" t="str">
        <f t="shared" si="4"/>
        <v>E</v>
      </c>
      <c r="T45" t="str">
        <f t="shared" si="2"/>
        <v>N</v>
      </c>
      <c r="U45" t="str">
        <f t="shared" si="3"/>
        <v>E</v>
      </c>
    </row>
    <row r="46" spans="1:21" ht="16.5" x14ac:dyDescent="0.25">
      <c r="A46" s="27">
        <v>30</v>
      </c>
      <c r="B46" s="28"/>
      <c r="C46" s="6"/>
      <c r="D46" s="5"/>
      <c r="E46" s="5"/>
      <c r="F46" s="5"/>
      <c r="G46" s="15"/>
      <c r="H46" s="15"/>
      <c r="I46" s="15"/>
      <c r="J46" s="15"/>
      <c r="K46" s="4"/>
      <c r="L46" s="32"/>
      <c r="M46" s="26"/>
      <c r="N46" s="26"/>
      <c r="O46" s="33"/>
      <c r="P46" s="25" t="str">
        <f t="shared" si="4"/>
        <v>E</v>
      </c>
      <c r="T46" t="str">
        <f t="shared" si="2"/>
        <v>N</v>
      </c>
      <c r="U46" t="str">
        <f t="shared" si="3"/>
        <v>E</v>
      </c>
    </row>
    <row r="47" spans="1:21" ht="16.5" x14ac:dyDescent="0.25">
      <c r="A47" s="27">
        <v>31</v>
      </c>
      <c r="B47" s="28"/>
      <c r="C47" s="6"/>
      <c r="D47" s="5"/>
      <c r="E47" s="5"/>
      <c r="F47" s="5"/>
      <c r="G47" s="15"/>
      <c r="H47" s="15"/>
      <c r="I47" s="15"/>
      <c r="J47" s="15"/>
      <c r="K47" s="4"/>
      <c r="L47" s="32"/>
      <c r="M47" s="26"/>
      <c r="N47" s="26"/>
      <c r="O47" s="33"/>
      <c r="P47" s="25" t="str">
        <f t="shared" si="4"/>
        <v>E</v>
      </c>
      <c r="T47" t="str">
        <f t="shared" si="2"/>
        <v>N</v>
      </c>
      <c r="U47" t="str">
        <f t="shared" si="3"/>
        <v>E</v>
      </c>
    </row>
    <row r="48" spans="1:21" ht="16.5" x14ac:dyDescent="0.25">
      <c r="A48" s="27">
        <v>32</v>
      </c>
      <c r="B48" s="28"/>
      <c r="C48" s="6"/>
      <c r="D48" s="5"/>
      <c r="E48" s="5"/>
      <c r="F48" s="5"/>
      <c r="G48" s="15"/>
      <c r="H48" s="15"/>
      <c r="I48" s="15"/>
      <c r="J48" s="15"/>
      <c r="K48" s="4"/>
      <c r="L48" s="32"/>
      <c r="M48" s="26"/>
      <c r="N48" s="26"/>
      <c r="O48" s="33"/>
      <c r="P48" s="25" t="str">
        <f t="shared" si="4"/>
        <v>E</v>
      </c>
      <c r="T48" t="str">
        <f t="shared" si="2"/>
        <v>N</v>
      </c>
      <c r="U48" t="str">
        <f t="shared" si="3"/>
        <v>E</v>
      </c>
    </row>
    <row r="49" spans="1:21" ht="16.5" x14ac:dyDescent="0.25">
      <c r="A49" s="27">
        <v>33</v>
      </c>
      <c r="B49" s="28"/>
      <c r="C49" s="6"/>
      <c r="D49" s="5"/>
      <c r="E49" s="5"/>
      <c r="F49" s="5"/>
      <c r="G49" s="15"/>
      <c r="H49" s="15"/>
      <c r="I49" s="15"/>
      <c r="J49" s="15"/>
      <c r="K49" s="4"/>
      <c r="L49" s="32"/>
      <c r="M49" s="26"/>
      <c r="N49" s="26"/>
      <c r="O49" s="33"/>
      <c r="P49" s="25" t="str">
        <f t="shared" si="4"/>
        <v>E</v>
      </c>
      <c r="T49" t="str">
        <f t="shared" si="2"/>
        <v>N</v>
      </c>
      <c r="U49" t="str">
        <f t="shared" si="3"/>
        <v>E</v>
      </c>
    </row>
    <row r="50" spans="1:21" s="42" customFormat="1" ht="16.5" x14ac:dyDescent="0.25">
      <c r="A50" s="27">
        <v>34</v>
      </c>
      <c r="B50" s="34"/>
      <c r="C50" s="35"/>
      <c r="D50" s="36"/>
      <c r="E50" s="36"/>
      <c r="F50" s="36"/>
      <c r="G50" s="37"/>
      <c r="H50" s="37"/>
      <c r="I50" s="37"/>
      <c r="J50" s="37"/>
      <c r="K50" s="38"/>
      <c r="L50" s="39"/>
      <c r="M50" s="40"/>
      <c r="N50" s="40"/>
      <c r="O50" s="41"/>
      <c r="P50" s="25" t="str">
        <f t="shared" si="4"/>
        <v>E</v>
      </c>
      <c r="T50" t="str">
        <f t="shared" ref="T50" si="5">IF(O50&gt;84,"A+",IF(O50&gt;69,"A",IF(O50&gt;64,"A-",IF(O50&gt;59,"B+",IF(O50&gt;54,"B",IF(O50&gt;49,"B-",IF(O50&gt;44,"C+","N")))))))</f>
        <v>N</v>
      </c>
      <c r="U50" t="str">
        <f t="shared" ref="U50" si="6">IF(T50="N",IF(O50&gt;39,"C",IF(O50&gt;34,"C-",IF(O50&gt;29,"D+",IF(O50&gt;24,"D",IF(O50&lt;=24,"E","I"))))))</f>
        <v>E</v>
      </c>
    </row>
    <row r="51" spans="1:21" ht="16.5" x14ac:dyDescent="0.25">
      <c r="A51" s="27">
        <v>35</v>
      </c>
      <c r="B51" s="28"/>
      <c r="C51" s="6"/>
      <c r="D51" s="5"/>
      <c r="E51" s="5"/>
      <c r="F51" s="5"/>
      <c r="G51" s="15"/>
      <c r="H51" s="15"/>
      <c r="I51" s="15"/>
      <c r="J51" s="15"/>
      <c r="K51" s="4"/>
      <c r="L51" s="32"/>
      <c r="M51" s="26"/>
      <c r="N51" s="26"/>
      <c r="O51" s="33"/>
      <c r="P51" s="25" t="str">
        <f t="shared" si="4"/>
        <v>E</v>
      </c>
      <c r="T51" t="str">
        <f t="shared" si="2"/>
        <v>N</v>
      </c>
      <c r="U51" t="str">
        <f t="shared" si="3"/>
        <v>E</v>
      </c>
    </row>
    <row r="52" spans="1:21" ht="16.5" x14ac:dyDescent="0.25">
      <c r="A52" s="27">
        <v>36</v>
      </c>
      <c r="B52" s="28"/>
      <c r="C52" s="6"/>
      <c r="D52" s="5"/>
      <c r="E52" s="5"/>
      <c r="F52" s="5"/>
      <c r="G52" s="15"/>
      <c r="H52" s="15"/>
      <c r="I52" s="15"/>
      <c r="J52" s="15"/>
      <c r="K52" s="4"/>
      <c r="L52" s="32"/>
      <c r="M52" s="26"/>
      <c r="N52" s="26"/>
      <c r="O52" s="33"/>
      <c r="P52" s="25" t="str">
        <f t="shared" si="4"/>
        <v>E</v>
      </c>
      <c r="T52" t="str">
        <f t="shared" si="2"/>
        <v>N</v>
      </c>
      <c r="U52" t="str">
        <f t="shared" si="3"/>
        <v>E</v>
      </c>
    </row>
    <row r="53" spans="1:21" ht="16.5" x14ac:dyDescent="0.25">
      <c r="A53" s="27">
        <v>37</v>
      </c>
      <c r="B53" s="29"/>
      <c r="C53" s="6"/>
      <c r="D53" s="5"/>
      <c r="E53" s="5"/>
      <c r="F53" s="5"/>
      <c r="G53" s="15"/>
      <c r="H53" s="15"/>
      <c r="I53" s="15"/>
      <c r="J53" s="15"/>
      <c r="K53" s="4"/>
      <c r="L53" s="32"/>
      <c r="M53" s="26"/>
      <c r="N53" s="26"/>
      <c r="O53" s="33"/>
      <c r="P53" s="25" t="str">
        <f t="shared" si="4"/>
        <v>E</v>
      </c>
      <c r="T53" t="str">
        <f t="shared" si="2"/>
        <v>N</v>
      </c>
      <c r="U53" t="str">
        <f t="shared" si="3"/>
        <v>E</v>
      </c>
    </row>
    <row r="54" spans="1:21" ht="16.5" x14ac:dyDescent="0.25">
      <c r="A54" s="27">
        <v>38</v>
      </c>
      <c r="B54" s="29"/>
      <c r="C54" s="6"/>
      <c r="D54" s="5"/>
      <c r="E54" s="5"/>
      <c r="F54" s="5"/>
      <c r="G54" s="15"/>
      <c r="H54" s="15"/>
      <c r="I54" s="15"/>
      <c r="J54" s="15"/>
      <c r="K54" s="4"/>
      <c r="L54" s="32"/>
      <c r="M54" s="26"/>
      <c r="N54" s="26"/>
      <c r="O54" s="33"/>
      <c r="P54" s="25" t="str">
        <f t="shared" si="4"/>
        <v>E</v>
      </c>
      <c r="T54" t="str">
        <f t="shared" si="2"/>
        <v>N</v>
      </c>
      <c r="U54" t="str">
        <f t="shared" si="3"/>
        <v>E</v>
      </c>
    </row>
    <row r="55" spans="1:21" ht="16.5" x14ac:dyDescent="0.25">
      <c r="A55" s="27">
        <v>39</v>
      </c>
      <c r="B55" s="28"/>
      <c r="C55" s="6"/>
      <c r="D55" s="5"/>
      <c r="E55" s="5"/>
      <c r="F55" s="5"/>
      <c r="G55" s="15"/>
      <c r="H55" s="15"/>
      <c r="I55" s="15"/>
      <c r="J55" s="15"/>
      <c r="K55" s="4"/>
      <c r="L55" s="32"/>
      <c r="M55" s="26"/>
      <c r="N55" s="26"/>
      <c r="O55" s="33"/>
      <c r="P55" s="25" t="str">
        <f t="shared" si="4"/>
        <v>E</v>
      </c>
      <c r="T55" t="str">
        <f t="shared" si="2"/>
        <v>N</v>
      </c>
      <c r="U55" t="str">
        <f t="shared" si="3"/>
        <v>E</v>
      </c>
    </row>
    <row r="56" spans="1:21" ht="16.5" x14ac:dyDescent="0.25">
      <c r="A56" s="27">
        <v>40</v>
      </c>
      <c r="B56" s="28"/>
      <c r="C56" s="6"/>
      <c r="D56" s="5"/>
      <c r="E56" s="5"/>
      <c r="F56" s="5"/>
      <c r="G56" s="15"/>
      <c r="H56" s="15"/>
      <c r="I56" s="15"/>
      <c r="J56" s="15"/>
      <c r="K56" s="4"/>
      <c r="L56" s="32"/>
      <c r="M56" s="26"/>
      <c r="N56" s="26"/>
      <c r="O56" s="33"/>
      <c r="P56" s="25" t="str">
        <f t="shared" si="4"/>
        <v>E</v>
      </c>
      <c r="T56" t="str">
        <f t="shared" si="2"/>
        <v>N</v>
      </c>
      <c r="U56" t="str">
        <f t="shared" si="3"/>
        <v>E</v>
      </c>
    </row>
    <row r="57" spans="1:21" ht="16.5" x14ac:dyDescent="0.25">
      <c r="A57" s="27">
        <v>41</v>
      </c>
      <c r="B57" s="28"/>
      <c r="C57" s="6"/>
      <c r="D57" s="5"/>
      <c r="E57" s="5"/>
      <c r="F57" s="5"/>
      <c r="G57" s="15"/>
      <c r="H57" s="15"/>
      <c r="I57" s="15"/>
      <c r="J57" s="15"/>
      <c r="K57" s="4"/>
      <c r="L57" s="32"/>
      <c r="M57" s="26"/>
      <c r="N57" s="26"/>
      <c r="O57" s="33"/>
      <c r="P57" s="25" t="str">
        <f t="shared" si="4"/>
        <v>E</v>
      </c>
      <c r="T57" t="str">
        <f t="shared" si="2"/>
        <v>N</v>
      </c>
      <c r="U57" t="str">
        <f t="shared" si="3"/>
        <v>E</v>
      </c>
    </row>
    <row r="58" spans="1:21" ht="16.5" x14ac:dyDescent="0.25">
      <c r="A58" s="27">
        <v>42</v>
      </c>
      <c r="B58" s="28"/>
      <c r="C58" s="6"/>
      <c r="D58" s="5"/>
      <c r="E58" s="5"/>
      <c r="F58" s="5"/>
      <c r="G58" s="15"/>
      <c r="H58" s="15"/>
      <c r="I58" s="15"/>
      <c r="J58" s="15"/>
      <c r="K58" s="4"/>
      <c r="L58" s="32"/>
      <c r="M58" s="26"/>
      <c r="N58" s="26"/>
      <c r="O58" s="33"/>
      <c r="P58" s="25" t="str">
        <f t="shared" si="4"/>
        <v>E</v>
      </c>
      <c r="T58" t="str">
        <f t="shared" si="2"/>
        <v>N</v>
      </c>
      <c r="U58" t="str">
        <f t="shared" si="3"/>
        <v>E</v>
      </c>
    </row>
    <row r="59" spans="1:21" ht="16.5" x14ac:dyDescent="0.25">
      <c r="A59" s="27">
        <v>43</v>
      </c>
      <c r="B59" s="28"/>
      <c r="C59" s="6"/>
      <c r="D59" s="5"/>
      <c r="E59" s="5"/>
      <c r="F59" s="5"/>
      <c r="G59" s="15"/>
      <c r="H59" s="15"/>
      <c r="I59" s="15"/>
      <c r="J59" s="15"/>
      <c r="K59" s="4"/>
      <c r="L59" s="32"/>
      <c r="M59" s="26"/>
      <c r="N59" s="26"/>
      <c r="O59" s="33"/>
      <c r="P59" s="25" t="str">
        <f t="shared" si="4"/>
        <v>E</v>
      </c>
      <c r="T59" t="str">
        <f t="shared" si="2"/>
        <v>N</v>
      </c>
      <c r="U59" t="str">
        <f t="shared" si="3"/>
        <v>E</v>
      </c>
    </row>
    <row r="60" spans="1:21" ht="16.5" x14ac:dyDescent="0.25">
      <c r="A60" s="27">
        <v>44</v>
      </c>
      <c r="B60" s="28"/>
      <c r="C60" s="6"/>
      <c r="D60" s="5"/>
      <c r="E60" s="5"/>
      <c r="F60" s="5"/>
      <c r="G60" s="15"/>
      <c r="H60" s="15"/>
      <c r="I60" s="15"/>
      <c r="J60" s="15"/>
      <c r="K60" s="4"/>
      <c r="L60" s="32"/>
      <c r="M60" s="26"/>
      <c r="N60" s="26"/>
      <c r="O60" s="33"/>
      <c r="P60" s="25" t="str">
        <f t="shared" si="4"/>
        <v>E</v>
      </c>
      <c r="T60" t="str">
        <f t="shared" si="2"/>
        <v>N</v>
      </c>
      <c r="U60" t="str">
        <f t="shared" si="3"/>
        <v>E</v>
      </c>
    </row>
    <row r="61" spans="1:21" ht="16.5" x14ac:dyDescent="0.25">
      <c r="A61" s="27">
        <v>45</v>
      </c>
      <c r="B61" s="28"/>
      <c r="C61" s="6"/>
      <c r="D61" s="5"/>
      <c r="E61" s="5"/>
      <c r="F61" s="5"/>
      <c r="G61" s="15"/>
      <c r="H61" s="15"/>
      <c r="I61" s="15"/>
      <c r="J61" s="15"/>
      <c r="K61" s="4"/>
      <c r="L61" s="32"/>
      <c r="M61" s="26"/>
      <c r="N61" s="26"/>
      <c r="O61" s="33"/>
      <c r="P61" s="25" t="str">
        <f t="shared" si="4"/>
        <v>E</v>
      </c>
      <c r="T61" t="str">
        <f t="shared" si="2"/>
        <v>N</v>
      </c>
      <c r="U61" t="str">
        <f t="shared" si="3"/>
        <v>E</v>
      </c>
    </row>
    <row r="62" spans="1:21" ht="16.5" x14ac:dyDescent="0.25">
      <c r="A62" s="27">
        <v>46</v>
      </c>
      <c r="B62" s="28"/>
      <c r="C62" s="6"/>
      <c r="D62" s="5"/>
      <c r="E62" s="5"/>
      <c r="F62" s="5"/>
      <c r="G62" s="15"/>
      <c r="H62" s="15"/>
      <c r="I62" s="15"/>
      <c r="J62" s="15"/>
      <c r="K62" s="4"/>
      <c r="L62" s="32"/>
      <c r="M62" s="26"/>
      <c r="N62" s="26"/>
      <c r="O62" s="33"/>
      <c r="P62" s="25" t="str">
        <f t="shared" si="4"/>
        <v>E</v>
      </c>
      <c r="T62" t="str">
        <f t="shared" si="2"/>
        <v>N</v>
      </c>
      <c r="U62" t="str">
        <f t="shared" si="3"/>
        <v>E</v>
      </c>
    </row>
    <row r="63" spans="1:21" ht="16.5" x14ac:dyDescent="0.25">
      <c r="A63" s="27">
        <v>47</v>
      </c>
      <c r="B63" s="28"/>
      <c r="C63" s="6"/>
      <c r="D63" s="5"/>
      <c r="E63" s="5"/>
      <c r="F63" s="5"/>
      <c r="G63" s="15"/>
      <c r="H63" s="15"/>
      <c r="I63" s="15"/>
      <c r="J63" s="15"/>
      <c r="K63" s="4"/>
      <c r="L63" s="32"/>
      <c r="M63" s="26"/>
      <c r="N63" s="26"/>
      <c r="O63" s="33"/>
      <c r="P63" s="25" t="str">
        <f t="shared" si="4"/>
        <v>E</v>
      </c>
      <c r="T63" t="str">
        <f t="shared" si="2"/>
        <v>N</v>
      </c>
      <c r="U63" t="str">
        <f t="shared" si="3"/>
        <v>E</v>
      </c>
    </row>
    <row r="64" spans="1:21" ht="16.5" x14ac:dyDescent="0.25">
      <c r="A64" s="27">
        <v>48</v>
      </c>
      <c r="B64" s="28"/>
      <c r="C64" s="6"/>
      <c r="D64" s="5"/>
      <c r="E64" s="5"/>
      <c r="F64" s="5"/>
      <c r="G64" s="15"/>
      <c r="H64" s="15"/>
      <c r="I64" s="15"/>
      <c r="J64" s="15"/>
      <c r="K64" s="4"/>
      <c r="L64" s="32"/>
      <c r="M64" s="26"/>
      <c r="N64" s="26"/>
      <c r="O64" s="33"/>
      <c r="P64" s="25" t="str">
        <f t="shared" si="4"/>
        <v>E</v>
      </c>
      <c r="T64" t="str">
        <f t="shared" si="2"/>
        <v>N</v>
      </c>
      <c r="U64" t="str">
        <f t="shared" si="3"/>
        <v>E</v>
      </c>
    </row>
    <row r="65" spans="1:21" ht="16.5" x14ac:dyDescent="0.25">
      <c r="A65" s="27">
        <v>49</v>
      </c>
      <c r="B65" s="28"/>
      <c r="C65" s="6"/>
      <c r="D65" s="5"/>
      <c r="E65" s="5"/>
      <c r="F65" s="5"/>
      <c r="G65" s="15"/>
      <c r="H65" s="15"/>
      <c r="I65" s="15"/>
      <c r="J65" s="15"/>
      <c r="K65" s="4"/>
      <c r="L65" s="32"/>
      <c r="M65" s="26"/>
      <c r="N65" s="26"/>
      <c r="O65" s="33"/>
      <c r="P65" s="25" t="str">
        <f t="shared" si="4"/>
        <v>E</v>
      </c>
      <c r="T65" t="str">
        <f t="shared" si="2"/>
        <v>N</v>
      </c>
      <c r="U65" t="str">
        <f t="shared" si="3"/>
        <v>E</v>
      </c>
    </row>
    <row r="66" spans="1:21" ht="16.5" x14ac:dyDescent="0.25">
      <c r="A66" s="27">
        <v>50</v>
      </c>
      <c r="B66" s="28"/>
      <c r="C66" s="6"/>
      <c r="D66" s="5"/>
      <c r="E66" s="5"/>
      <c r="F66" s="5"/>
      <c r="G66" s="15"/>
      <c r="H66" s="15"/>
      <c r="I66" s="15"/>
      <c r="J66" s="15"/>
      <c r="K66" s="4"/>
      <c r="L66" s="32"/>
      <c r="M66" s="26"/>
      <c r="N66" s="26"/>
      <c r="O66" s="33"/>
      <c r="P66" s="25" t="str">
        <f t="shared" si="4"/>
        <v>E</v>
      </c>
      <c r="T66" t="str">
        <f t="shared" si="2"/>
        <v>N</v>
      </c>
      <c r="U66" t="str">
        <f t="shared" si="3"/>
        <v>E</v>
      </c>
    </row>
    <row r="67" spans="1:21" ht="16.5" x14ac:dyDescent="0.25">
      <c r="A67" s="27">
        <v>51</v>
      </c>
      <c r="B67" s="28"/>
      <c r="C67" s="6"/>
      <c r="D67" s="5"/>
      <c r="E67" s="5"/>
      <c r="F67" s="5"/>
      <c r="G67" s="15"/>
      <c r="H67" s="15"/>
      <c r="I67" s="15"/>
      <c r="J67" s="15"/>
      <c r="K67" s="4"/>
      <c r="L67" s="32"/>
      <c r="M67" s="26"/>
      <c r="N67" s="26"/>
      <c r="O67" s="33"/>
      <c r="P67" s="25" t="str">
        <f t="shared" si="4"/>
        <v>E</v>
      </c>
      <c r="T67" t="str">
        <f t="shared" si="2"/>
        <v>N</v>
      </c>
      <c r="U67" t="str">
        <f t="shared" si="3"/>
        <v>E</v>
      </c>
    </row>
    <row r="68" spans="1:21" ht="16.5" x14ac:dyDescent="0.25">
      <c r="A68" s="27">
        <v>52</v>
      </c>
      <c r="B68" s="29"/>
      <c r="C68" s="6"/>
      <c r="D68" s="5"/>
      <c r="E68" s="5"/>
      <c r="F68" s="5"/>
      <c r="G68" s="15"/>
      <c r="H68" s="15"/>
      <c r="I68" s="15"/>
      <c r="J68" s="15"/>
      <c r="K68" s="4"/>
      <c r="L68" s="32"/>
      <c r="M68" s="26"/>
      <c r="N68" s="26"/>
      <c r="O68" s="33"/>
      <c r="P68" s="25" t="str">
        <f t="shared" si="4"/>
        <v>E</v>
      </c>
      <c r="T68" t="str">
        <f t="shared" si="2"/>
        <v>N</v>
      </c>
      <c r="U68" t="str">
        <f t="shared" si="3"/>
        <v>E</v>
      </c>
    </row>
    <row r="69" spans="1:21" ht="16.5" x14ac:dyDescent="0.25">
      <c r="A69" s="27">
        <v>53</v>
      </c>
      <c r="B69" s="28"/>
      <c r="C69" s="6"/>
      <c r="D69" s="5"/>
      <c r="E69" s="5"/>
      <c r="F69" s="5"/>
      <c r="G69" s="15"/>
      <c r="H69" s="15"/>
      <c r="I69" s="15"/>
      <c r="J69" s="15"/>
      <c r="K69" s="4"/>
      <c r="L69" s="32"/>
      <c r="M69" s="26"/>
      <c r="N69" s="26"/>
      <c r="O69" s="33"/>
      <c r="P69" s="25" t="str">
        <f t="shared" si="4"/>
        <v>E</v>
      </c>
      <c r="T69" t="str">
        <f t="shared" si="2"/>
        <v>N</v>
      </c>
      <c r="U69" t="str">
        <f t="shared" si="3"/>
        <v>E</v>
      </c>
    </row>
    <row r="70" spans="1:21" ht="16.5" x14ac:dyDescent="0.25">
      <c r="A70" s="27">
        <v>54</v>
      </c>
      <c r="B70" s="28"/>
      <c r="C70" s="6"/>
      <c r="D70" s="5"/>
      <c r="E70" s="5"/>
      <c r="F70" s="5"/>
      <c r="G70" s="15"/>
      <c r="H70" s="15"/>
      <c r="I70" s="15"/>
      <c r="J70" s="15"/>
      <c r="K70" s="4"/>
      <c r="L70" s="32"/>
      <c r="M70" s="26"/>
      <c r="N70" s="26"/>
      <c r="O70" s="33"/>
      <c r="P70" s="25" t="str">
        <f t="shared" si="4"/>
        <v>E</v>
      </c>
      <c r="T70" t="str">
        <f t="shared" si="2"/>
        <v>N</v>
      </c>
      <c r="U70" t="str">
        <f t="shared" si="3"/>
        <v>E</v>
      </c>
    </row>
    <row r="71" spans="1:21" ht="16.5" x14ac:dyDescent="0.25">
      <c r="A71" s="27">
        <v>55</v>
      </c>
      <c r="B71" s="29"/>
      <c r="C71" s="6"/>
      <c r="D71" s="5"/>
      <c r="E71" s="5"/>
      <c r="F71" s="5"/>
      <c r="G71" s="15"/>
      <c r="H71" s="15"/>
      <c r="I71" s="15"/>
      <c r="J71" s="15"/>
      <c r="K71" s="4"/>
      <c r="L71" s="32"/>
      <c r="M71" s="26"/>
      <c r="N71" s="26"/>
      <c r="O71" s="33"/>
      <c r="P71" s="25" t="str">
        <f t="shared" si="4"/>
        <v>E</v>
      </c>
      <c r="T71" t="str">
        <f t="shared" si="2"/>
        <v>N</v>
      </c>
      <c r="U71" t="str">
        <f t="shared" si="3"/>
        <v>E</v>
      </c>
    </row>
    <row r="72" spans="1:21" ht="16.5" x14ac:dyDescent="0.25">
      <c r="A72" s="27">
        <v>56</v>
      </c>
      <c r="B72" s="29"/>
      <c r="C72" s="6"/>
      <c r="D72" s="5"/>
      <c r="E72" s="5"/>
      <c r="F72" s="5"/>
      <c r="G72" s="15"/>
      <c r="H72" s="15"/>
      <c r="I72" s="15"/>
      <c r="J72" s="15"/>
      <c r="K72" s="4"/>
      <c r="L72" s="32"/>
      <c r="M72" s="26"/>
      <c r="N72" s="26"/>
      <c r="O72" s="33"/>
      <c r="P72" s="25" t="str">
        <f t="shared" si="4"/>
        <v>E</v>
      </c>
      <c r="T72" t="str">
        <f t="shared" si="2"/>
        <v>N</v>
      </c>
      <c r="U72" t="str">
        <f t="shared" si="3"/>
        <v>E</v>
      </c>
    </row>
    <row r="73" spans="1:21" ht="16.5" x14ac:dyDescent="0.25">
      <c r="A73" s="27">
        <v>57</v>
      </c>
      <c r="B73" s="28"/>
      <c r="C73" s="6"/>
      <c r="D73" s="5"/>
      <c r="E73" s="5"/>
      <c r="F73" s="5"/>
      <c r="G73" s="15"/>
      <c r="H73" s="15"/>
      <c r="I73" s="15"/>
      <c r="J73" s="15"/>
      <c r="K73" s="4"/>
      <c r="L73" s="32"/>
      <c r="M73" s="26"/>
      <c r="N73" s="26"/>
      <c r="O73" s="33"/>
      <c r="P73" s="25" t="str">
        <f t="shared" si="4"/>
        <v>E</v>
      </c>
      <c r="T73" t="str">
        <f t="shared" si="2"/>
        <v>N</v>
      </c>
      <c r="U73" t="str">
        <f t="shared" si="3"/>
        <v>E</v>
      </c>
    </row>
    <row r="74" spans="1:21" ht="16.5" x14ac:dyDescent="0.25">
      <c r="A74" s="27">
        <v>58</v>
      </c>
      <c r="B74" s="28"/>
      <c r="C74" s="6"/>
      <c r="D74" s="5"/>
      <c r="E74" s="5"/>
      <c r="F74" s="5"/>
      <c r="G74" s="15"/>
      <c r="H74" s="15"/>
      <c r="I74" s="15"/>
      <c r="J74" s="15"/>
      <c r="K74" s="4"/>
      <c r="L74" s="32"/>
      <c r="M74" s="26"/>
      <c r="N74" s="26"/>
      <c r="O74" s="33"/>
      <c r="P74" s="25" t="str">
        <f t="shared" si="4"/>
        <v>E</v>
      </c>
      <c r="T74" t="str">
        <f t="shared" si="2"/>
        <v>N</v>
      </c>
      <c r="U74" t="str">
        <f t="shared" si="3"/>
        <v>E</v>
      </c>
    </row>
    <row r="75" spans="1:21" ht="16.5" x14ac:dyDescent="0.25">
      <c r="A75" s="27">
        <v>59</v>
      </c>
      <c r="B75" s="28"/>
      <c r="C75" s="6"/>
      <c r="D75" s="5"/>
      <c r="E75" s="5"/>
      <c r="F75" s="5"/>
      <c r="G75" s="15"/>
      <c r="H75" s="15"/>
      <c r="I75" s="15"/>
      <c r="J75" s="15"/>
      <c r="K75" s="4"/>
      <c r="L75" s="32"/>
      <c r="M75" s="26"/>
      <c r="N75" s="26"/>
      <c r="O75" s="33"/>
      <c r="P75" s="25" t="str">
        <f t="shared" si="4"/>
        <v>E</v>
      </c>
      <c r="T75" t="str">
        <f t="shared" si="2"/>
        <v>N</v>
      </c>
      <c r="U75" t="str">
        <f t="shared" si="3"/>
        <v>E</v>
      </c>
    </row>
    <row r="76" spans="1:21" ht="16.5" x14ac:dyDescent="0.25">
      <c r="A76" s="27">
        <v>60</v>
      </c>
      <c r="B76" s="28"/>
      <c r="C76" s="6"/>
      <c r="D76" s="5"/>
      <c r="E76" s="5"/>
      <c r="F76" s="5"/>
      <c r="G76" s="15"/>
      <c r="H76" s="15"/>
      <c r="I76" s="15"/>
      <c r="J76" s="15"/>
      <c r="K76" s="4"/>
      <c r="L76" s="32"/>
      <c r="M76" s="26"/>
      <c r="N76" s="26"/>
      <c r="O76" s="33"/>
      <c r="P76" s="25" t="str">
        <f t="shared" si="4"/>
        <v>E</v>
      </c>
      <c r="T76" t="str">
        <f t="shared" si="2"/>
        <v>N</v>
      </c>
      <c r="U76" t="str">
        <f t="shared" si="3"/>
        <v>E</v>
      </c>
    </row>
    <row r="77" spans="1:21" ht="16.5" x14ac:dyDescent="0.25">
      <c r="A77" s="27">
        <v>61</v>
      </c>
      <c r="B77" s="28"/>
      <c r="C77" s="6"/>
      <c r="D77" s="5"/>
      <c r="E77" s="5"/>
      <c r="F77" s="5"/>
      <c r="G77" s="15"/>
      <c r="H77" s="15"/>
      <c r="I77" s="15"/>
      <c r="J77" s="15"/>
      <c r="K77" s="4"/>
      <c r="L77" s="32"/>
      <c r="M77" s="26"/>
      <c r="N77" s="26"/>
      <c r="O77" s="33"/>
      <c r="P77" s="25" t="str">
        <f t="shared" si="4"/>
        <v>E</v>
      </c>
      <c r="T77" t="str">
        <f t="shared" si="2"/>
        <v>N</v>
      </c>
      <c r="U77" t="str">
        <f t="shared" si="3"/>
        <v>E</v>
      </c>
    </row>
    <row r="78" spans="1:21" ht="16.5" x14ac:dyDescent="0.25">
      <c r="A78" s="27">
        <v>62</v>
      </c>
      <c r="B78" s="28"/>
      <c r="C78" s="6"/>
      <c r="D78" s="5"/>
      <c r="E78" s="5"/>
      <c r="F78" s="5"/>
      <c r="G78" s="15"/>
      <c r="H78" s="15"/>
      <c r="I78" s="15"/>
      <c r="J78" s="15"/>
      <c r="K78" s="4"/>
      <c r="L78" s="39"/>
      <c r="M78" s="26"/>
      <c r="N78" s="26"/>
      <c r="O78" s="33"/>
      <c r="P78" s="25" t="str">
        <f t="shared" si="4"/>
        <v>E</v>
      </c>
      <c r="T78" t="str">
        <f t="shared" si="2"/>
        <v>N</v>
      </c>
      <c r="U78" t="str">
        <f t="shared" si="3"/>
        <v>E</v>
      </c>
    </row>
    <row r="79" spans="1:21" ht="16.5" x14ac:dyDescent="0.25">
      <c r="A79" s="27">
        <v>63</v>
      </c>
      <c r="B79" s="28"/>
      <c r="C79" s="6"/>
      <c r="D79" s="5"/>
      <c r="E79" s="5"/>
      <c r="F79" s="5"/>
      <c r="G79" s="15"/>
      <c r="H79" s="15"/>
      <c r="I79" s="15"/>
      <c r="J79" s="15"/>
      <c r="K79" s="4"/>
      <c r="L79" s="39"/>
      <c r="M79" s="26"/>
      <c r="N79" s="26"/>
      <c r="O79" s="33"/>
      <c r="P79" s="25" t="str">
        <f t="shared" si="4"/>
        <v>E</v>
      </c>
      <c r="T79" t="str">
        <f t="shared" si="2"/>
        <v>N</v>
      </c>
      <c r="U79" t="str">
        <f t="shared" si="3"/>
        <v>E</v>
      </c>
    </row>
    <row r="80" spans="1:21" ht="16.5" x14ac:dyDescent="0.25">
      <c r="A80" s="27">
        <v>64</v>
      </c>
      <c r="B80" s="28"/>
      <c r="C80" s="6"/>
      <c r="D80" s="5"/>
      <c r="E80" s="5"/>
      <c r="F80" s="5"/>
      <c r="G80" s="15"/>
      <c r="H80" s="15"/>
      <c r="I80" s="15"/>
      <c r="J80" s="15"/>
      <c r="K80" s="4"/>
      <c r="L80" s="39"/>
      <c r="M80" s="26"/>
      <c r="N80" s="26"/>
      <c r="O80" s="33"/>
      <c r="P80" s="25" t="str">
        <f t="shared" si="4"/>
        <v>E</v>
      </c>
      <c r="T80" t="str">
        <f t="shared" ref="T80:T103" si="7">IF(O80&gt;84,"A+",IF(O80&gt;69,"A",IF(O80&gt;64,"A-",IF(O80&gt;59,"B+",IF(O80&gt;54,"B",IF(O80&gt;49,"B-",IF(O80&gt;44,"C+","N")))))))</f>
        <v>N</v>
      </c>
      <c r="U80" t="str">
        <f t="shared" si="3"/>
        <v>E</v>
      </c>
    </row>
    <row r="81" spans="1:21" ht="16.5" x14ac:dyDescent="0.25">
      <c r="A81" s="27">
        <v>65</v>
      </c>
      <c r="B81" s="28"/>
      <c r="C81" s="6"/>
      <c r="D81" s="5"/>
      <c r="E81" s="5"/>
      <c r="F81" s="5"/>
      <c r="G81" s="15"/>
      <c r="H81" s="15"/>
      <c r="I81" s="15"/>
      <c r="J81" s="15"/>
      <c r="K81" s="4"/>
      <c r="L81" s="39"/>
      <c r="M81" s="26"/>
      <c r="N81" s="26"/>
      <c r="O81" s="33"/>
      <c r="P81" s="25" t="str">
        <f t="shared" si="4"/>
        <v>E</v>
      </c>
      <c r="T81" t="str">
        <f t="shared" si="7"/>
        <v>N</v>
      </c>
      <c r="U81" t="str">
        <f t="shared" ref="U81:U103" si="8">IF(T81="N",IF(O81&gt;39,"C",IF(O81&gt;34,"C-",IF(O81&gt;29,"D+",IF(O81&gt;24,"D",IF(O81&lt;=24,"E","I"))))))</f>
        <v>E</v>
      </c>
    </row>
    <row r="82" spans="1:21" ht="16.5" x14ac:dyDescent="0.25">
      <c r="A82" s="27">
        <v>66</v>
      </c>
      <c r="B82" s="28"/>
      <c r="C82" s="6"/>
      <c r="D82" s="5"/>
      <c r="E82" s="5"/>
      <c r="F82" s="5"/>
      <c r="G82" s="15"/>
      <c r="H82" s="15"/>
      <c r="I82" s="15"/>
      <c r="J82" s="15"/>
      <c r="K82" s="4"/>
      <c r="L82" s="39"/>
      <c r="M82" s="26"/>
      <c r="N82" s="26"/>
      <c r="O82" s="33"/>
      <c r="P82" s="25" t="str">
        <f t="shared" si="4"/>
        <v>E</v>
      </c>
      <c r="T82" t="str">
        <f t="shared" si="7"/>
        <v>N</v>
      </c>
      <c r="U82" t="str">
        <f t="shared" si="8"/>
        <v>E</v>
      </c>
    </row>
    <row r="83" spans="1:21" ht="16.5" x14ac:dyDescent="0.25">
      <c r="A83" s="27">
        <v>67</v>
      </c>
      <c r="B83" s="28"/>
      <c r="C83" s="6"/>
      <c r="D83" s="5"/>
      <c r="E83" s="5"/>
      <c r="F83" s="5"/>
      <c r="G83" s="15"/>
      <c r="H83" s="15"/>
      <c r="I83" s="15"/>
      <c r="J83" s="15"/>
      <c r="K83" s="4"/>
      <c r="L83" s="39"/>
      <c r="M83" s="26"/>
      <c r="N83" s="26"/>
      <c r="O83" s="33"/>
      <c r="P83" s="25" t="str">
        <f t="shared" ref="P83:P105" si="9">IF(N83="AB","I",IF(T83="N",U83,T83))</f>
        <v>E</v>
      </c>
      <c r="T83" t="str">
        <f t="shared" si="7"/>
        <v>N</v>
      </c>
      <c r="U83" t="str">
        <f t="shared" si="8"/>
        <v>E</v>
      </c>
    </row>
    <row r="84" spans="1:21" ht="16.5" x14ac:dyDescent="0.25">
      <c r="A84" s="27">
        <v>68</v>
      </c>
      <c r="B84" s="28"/>
      <c r="C84" s="6"/>
      <c r="D84" s="5"/>
      <c r="E84" s="5"/>
      <c r="F84" s="5"/>
      <c r="G84" s="15"/>
      <c r="H84" s="15"/>
      <c r="I84" s="15"/>
      <c r="J84" s="15"/>
      <c r="K84" s="4"/>
      <c r="L84" s="39"/>
      <c r="M84" s="26"/>
      <c r="N84" s="26"/>
      <c r="O84" s="33"/>
      <c r="P84" s="25" t="str">
        <f t="shared" si="9"/>
        <v>E</v>
      </c>
      <c r="T84" t="str">
        <f t="shared" si="7"/>
        <v>N</v>
      </c>
      <c r="U84" t="str">
        <f t="shared" si="8"/>
        <v>E</v>
      </c>
    </row>
    <row r="85" spans="1:21" ht="16.5" x14ac:dyDescent="0.25">
      <c r="A85" s="27">
        <v>69</v>
      </c>
      <c r="B85" s="28"/>
      <c r="C85" s="6"/>
      <c r="D85" s="5"/>
      <c r="E85" s="5"/>
      <c r="F85" s="5"/>
      <c r="G85" s="15"/>
      <c r="H85" s="15"/>
      <c r="I85" s="15"/>
      <c r="J85" s="15"/>
      <c r="K85" s="4"/>
      <c r="L85" s="39"/>
      <c r="M85" s="26"/>
      <c r="N85" s="26"/>
      <c r="O85" s="33"/>
      <c r="P85" s="25" t="str">
        <f t="shared" si="9"/>
        <v>E</v>
      </c>
      <c r="T85" t="str">
        <f t="shared" si="7"/>
        <v>N</v>
      </c>
      <c r="U85" t="str">
        <f t="shared" si="8"/>
        <v>E</v>
      </c>
    </row>
    <row r="86" spans="1:21" ht="16.5" x14ac:dyDescent="0.25">
      <c r="A86" s="27">
        <v>70</v>
      </c>
      <c r="B86" s="28"/>
      <c r="C86" s="6"/>
      <c r="D86" s="5"/>
      <c r="E86" s="5"/>
      <c r="F86" s="5"/>
      <c r="G86" s="15"/>
      <c r="H86" s="15"/>
      <c r="I86" s="15"/>
      <c r="J86" s="15"/>
      <c r="K86" s="4"/>
      <c r="L86" s="39"/>
      <c r="M86" s="26"/>
      <c r="N86" s="26"/>
      <c r="O86" s="33"/>
      <c r="P86" s="25" t="str">
        <f t="shared" si="9"/>
        <v>E</v>
      </c>
      <c r="T86" t="str">
        <f t="shared" si="7"/>
        <v>N</v>
      </c>
      <c r="U86" t="str">
        <f t="shared" si="8"/>
        <v>E</v>
      </c>
    </row>
    <row r="87" spans="1:21" ht="16.5" x14ac:dyDescent="0.25">
      <c r="A87" s="27">
        <v>71</v>
      </c>
      <c r="B87" s="28"/>
      <c r="C87" s="6"/>
      <c r="D87" s="5"/>
      <c r="E87" s="5"/>
      <c r="F87" s="5"/>
      <c r="G87" s="15"/>
      <c r="H87" s="15"/>
      <c r="I87" s="15"/>
      <c r="J87" s="15"/>
      <c r="K87" s="4"/>
      <c r="L87" s="39"/>
      <c r="M87" s="26"/>
      <c r="N87" s="26"/>
      <c r="O87" s="33"/>
      <c r="P87" s="25" t="str">
        <f t="shared" si="9"/>
        <v>E</v>
      </c>
      <c r="T87" t="str">
        <f t="shared" si="7"/>
        <v>N</v>
      </c>
      <c r="U87" t="str">
        <f t="shared" si="8"/>
        <v>E</v>
      </c>
    </row>
    <row r="88" spans="1:21" ht="16.5" x14ac:dyDescent="0.25">
      <c r="A88" s="27">
        <v>72</v>
      </c>
      <c r="B88" s="28"/>
      <c r="C88" s="6"/>
      <c r="D88" s="5"/>
      <c r="E88" s="5"/>
      <c r="F88" s="5"/>
      <c r="G88" s="15"/>
      <c r="H88" s="15"/>
      <c r="I88" s="15"/>
      <c r="J88" s="15"/>
      <c r="K88" s="4"/>
      <c r="L88" s="39"/>
      <c r="M88" s="26"/>
      <c r="N88" s="26"/>
      <c r="O88" s="33"/>
      <c r="P88" s="25" t="str">
        <f t="shared" si="9"/>
        <v>E</v>
      </c>
      <c r="T88" t="str">
        <f t="shared" si="7"/>
        <v>N</v>
      </c>
      <c r="U88" t="str">
        <f t="shared" si="8"/>
        <v>E</v>
      </c>
    </row>
    <row r="89" spans="1:21" ht="16.5" x14ac:dyDescent="0.25">
      <c r="A89" s="27">
        <v>73</v>
      </c>
      <c r="B89" s="28"/>
      <c r="C89" s="6"/>
      <c r="D89" s="5"/>
      <c r="E89" s="5"/>
      <c r="F89" s="5"/>
      <c r="G89" s="15"/>
      <c r="H89" s="15"/>
      <c r="I89" s="15"/>
      <c r="J89" s="15"/>
      <c r="K89" s="4"/>
      <c r="L89" s="39"/>
      <c r="M89" s="26"/>
      <c r="N89" s="26"/>
      <c r="O89" s="33"/>
      <c r="P89" s="25" t="str">
        <f t="shared" si="9"/>
        <v>E</v>
      </c>
      <c r="T89" t="str">
        <f t="shared" si="7"/>
        <v>N</v>
      </c>
      <c r="U89" t="str">
        <f t="shared" si="8"/>
        <v>E</v>
      </c>
    </row>
    <row r="90" spans="1:21" ht="16.5" x14ac:dyDescent="0.25">
      <c r="A90" s="27">
        <v>75</v>
      </c>
      <c r="B90" s="28"/>
      <c r="C90" s="6"/>
      <c r="D90" s="5"/>
      <c r="E90" s="5"/>
      <c r="F90" s="5"/>
      <c r="G90" s="15"/>
      <c r="H90" s="15"/>
      <c r="I90" s="15"/>
      <c r="J90" s="15"/>
      <c r="K90" s="4"/>
      <c r="L90" s="39"/>
      <c r="M90" s="26"/>
      <c r="N90" s="26"/>
      <c r="O90" s="33"/>
      <c r="P90" s="25" t="str">
        <f t="shared" si="9"/>
        <v>E</v>
      </c>
      <c r="T90" t="str">
        <f t="shared" si="7"/>
        <v>N</v>
      </c>
      <c r="U90" t="str">
        <f t="shared" si="8"/>
        <v>E</v>
      </c>
    </row>
    <row r="91" spans="1:21" ht="16.5" x14ac:dyDescent="0.25">
      <c r="A91" s="27">
        <v>76</v>
      </c>
      <c r="B91" s="28"/>
      <c r="C91" s="6"/>
      <c r="D91" s="5"/>
      <c r="E91" s="5"/>
      <c r="F91" s="5"/>
      <c r="G91" s="15"/>
      <c r="H91" s="15"/>
      <c r="I91" s="15"/>
      <c r="J91" s="15"/>
      <c r="K91" s="4"/>
      <c r="L91" s="39"/>
      <c r="M91" s="26"/>
      <c r="N91" s="26"/>
      <c r="O91" s="33"/>
      <c r="P91" s="25" t="str">
        <f t="shared" si="9"/>
        <v>E</v>
      </c>
      <c r="T91" t="str">
        <f t="shared" si="7"/>
        <v>N</v>
      </c>
      <c r="U91" t="str">
        <f t="shared" si="8"/>
        <v>E</v>
      </c>
    </row>
    <row r="92" spans="1:21" ht="16.5" x14ac:dyDescent="0.25">
      <c r="A92" s="27">
        <v>77</v>
      </c>
      <c r="B92" s="28"/>
      <c r="C92" s="6"/>
      <c r="D92" s="5"/>
      <c r="E92" s="5"/>
      <c r="F92" s="5"/>
      <c r="G92" s="15"/>
      <c r="H92" s="15"/>
      <c r="I92" s="15"/>
      <c r="J92" s="15"/>
      <c r="K92" s="4"/>
      <c r="L92" s="39"/>
      <c r="M92" s="26"/>
      <c r="N92" s="26"/>
      <c r="O92" s="33"/>
      <c r="P92" s="25" t="str">
        <f t="shared" si="9"/>
        <v>E</v>
      </c>
      <c r="T92" t="str">
        <f t="shared" si="7"/>
        <v>N</v>
      </c>
      <c r="U92" t="str">
        <f t="shared" si="8"/>
        <v>E</v>
      </c>
    </row>
    <row r="93" spans="1:21" ht="16.5" x14ac:dyDescent="0.25">
      <c r="A93" s="27">
        <v>78</v>
      </c>
      <c r="B93" s="28"/>
      <c r="C93" s="6"/>
      <c r="D93" s="5"/>
      <c r="E93" s="5"/>
      <c r="F93" s="5"/>
      <c r="G93" s="15"/>
      <c r="H93" s="15"/>
      <c r="I93" s="15"/>
      <c r="J93" s="15"/>
      <c r="K93" s="4"/>
      <c r="L93" s="39"/>
      <c r="M93" s="26"/>
      <c r="N93" s="26"/>
      <c r="O93" s="33"/>
      <c r="P93" s="25" t="str">
        <f t="shared" si="9"/>
        <v>E</v>
      </c>
      <c r="T93" t="str">
        <f t="shared" si="7"/>
        <v>N</v>
      </c>
      <c r="U93" t="str">
        <f t="shared" si="8"/>
        <v>E</v>
      </c>
    </row>
    <row r="94" spans="1:21" ht="16.5" x14ac:dyDescent="0.25">
      <c r="A94" s="27">
        <v>79</v>
      </c>
      <c r="B94" s="28"/>
      <c r="C94" s="6"/>
      <c r="D94" s="5"/>
      <c r="E94" s="5"/>
      <c r="F94" s="5"/>
      <c r="G94" s="15"/>
      <c r="H94" s="15"/>
      <c r="I94" s="15"/>
      <c r="J94" s="15"/>
      <c r="K94" s="4"/>
      <c r="L94" s="39"/>
      <c r="M94" s="26"/>
      <c r="N94" s="26"/>
      <c r="O94" s="33"/>
      <c r="P94" s="25" t="str">
        <f t="shared" si="9"/>
        <v>E</v>
      </c>
      <c r="T94" t="str">
        <f t="shared" si="7"/>
        <v>N</v>
      </c>
      <c r="U94" t="str">
        <f t="shared" si="8"/>
        <v>E</v>
      </c>
    </row>
    <row r="95" spans="1:21" ht="16.5" x14ac:dyDescent="0.25">
      <c r="A95" s="27">
        <v>80</v>
      </c>
      <c r="B95" s="28"/>
      <c r="C95" s="6"/>
      <c r="D95" s="5"/>
      <c r="E95" s="5"/>
      <c r="F95" s="5"/>
      <c r="G95" s="15"/>
      <c r="H95" s="15"/>
      <c r="I95" s="15"/>
      <c r="J95" s="15"/>
      <c r="K95" s="4"/>
      <c r="L95" s="39"/>
      <c r="M95" s="26"/>
      <c r="N95" s="26"/>
      <c r="O95" s="33"/>
      <c r="P95" s="25" t="str">
        <f t="shared" si="9"/>
        <v>E</v>
      </c>
      <c r="T95" t="str">
        <f t="shared" si="7"/>
        <v>N</v>
      </c>
      <c r="U95" t="str">
        <f t="shared" si="8"/>
        <v>E</v>
      </c>
    </row>
    <row r="96" spans="1:21" ht="16.5" x14ac:dyDescent="0.25">
      <c r="A96" s="27">
        <v>81</v>
      </c>
      <c r="B96" s="28"/>
      <c r="C96" s="6"/>
      <c r="D96" s="5"/>
      <c r="E96" s="5"/>
      <c r="F96" s="5"/>
      <c r="G96" s="15"/>
      <c r="H96" s="15"/>
      <c r="I96" s="15"/>
      <c r="J96" s="15"/>
      <c r="K96" s="4"/>
      <c r="L96" s="39"/>
      <c r="M96" s="26"/>
      <c r="N96" s="26"/>
      <c r="O96" s="33"/>
      <c r="P96" s="25" t="str">
        <f t="shared" si="9"/>
        <v>E</v>
      </c>
      <c r="T96" t="str">
        <f t="shared" si="7"/>
        <v>N</v>
      </c>
      <c r="U96" t="str">
        <f t="shared" si="8"/>
        <v>E</v>
      </c>
    </row>
    <row r="97" spans="1:21" ht="16.5" x14ac:dyDescent="0.25">
      <c r="A97" s="27">
        <v>82</v>
      </c>
      <c r="B97" s="28"/>
      <c r="C97" s="6"/>
      <c r="D97" s="5"/>
      <c r="E97" s="5"/>
      <c r="F97" s="5"/>
      <c r="G97" s="15"/>
      <c r="H97" s="15"/>
      <c r="I97" s="15"/>
      <c r="J97" s="15"/>
      <c r="K97" s="4"/>
      <c r="L97" s="39"/>
      <c r="M97" s="26"/>
      <c r="N97" s="26"/>
      <c r="O97" s="33"/>
      <c r="P97" s="25" t="str">
        <f t="shared" si="9"/>
        <v>E</v>
      </c>
      <c r="T97" t="str">
        <f t="shared" si="7"/>
        <v>N</v>
      </c>
      <c r="U97" t="str">
        <f t="shared" si="8"/>
        <v>E</v>
      </c>
    </row>
    <row r="98" spans="1:21" ht="16.5" x14ac:dyDescent="0.25">
      <c r="A98" s="27">
        <v>83</v>
      </c>
      <c r="B98" s="28"/>
      <c r="C98" s="6"/>
      <c r="D98" s="5"/>
      <c r="E98" s="5"/>
      <c r="F98" s="5"/>
      <c r="G98" s="15"/>
      <c r="H98" s="15"/>
      <c r="I98" s="15"/>
      <c r="J98" s="15"/>
      <c r="K98" s="4"/>
      <c r="L98" s="39"/>
      <c r="M98" s="26"/>
      <c r="N98" s="26"/>
      <c r="O98" s="33"/>
      <c r="P98" s="25" t="str">
        <f t="shared" si="9"/>
        <v>E</v>
      </c>
      <c r="T98" t="str">
        <f t="shared" si="7"/>
        <v>N</v>
      </c>
      <c r="U98" t="str">
        <f t="shared" si="8"/>
        <v>E</v>
      </c>
    </row>
    <row r="99" spans="1:21" ht="16.5" x14ac:dyDescent="0.25">
      <c r="A99" s="27">
        <v>84</v>
      </c>
      <c r="B99" s="28"/>
      <c r="C99" s="6"/>
      <c r="D99" s="5"/>
      <c r="E99" s="5"/>
      <c r="F99" s="5"/>
      <c r="G99" s="15"/>
      <c r="H99" s="15"/>
      <c r="I99" s="15"/>
      <c r="J99" s="15"/>
      <c r="K99" s="4"/>
      <c r="L99" s="39"/>
      <c r="M99" s="26"/>
      <c r="N99" s="26"/>
      <c r="O99" s="33"/>
      <c r="P99" s="25" t="str">
        <f t="shared" si="9"/>
        <v>E</v>
      </c>
      <c r="T99" t="str">
        <f t="shared" si="7"/>
        <v>N</v>
      </c>
      <c r="U99" t="str">
        <f t="shared" si="8"/>
        <v>E</v>
      </c>
    </row>
    <row r="100" spans="1:21" ht="16.5" x14ac:dyDescent="0.25">
      <c r="A100" s="27">
        <v>85</v>
      </c>
      <c r="B100" s="28"/>
      <c r="C100" s="6"/>
      <c r="D100" s="5"/>
      <c r="E100" s="5"/>
      <c r="F100" s="5"/>
      <c r="G100" s="15"/>
      <c r="H100" s="15"/>
      <c r="I100" s="15"/>
      <c r="J100" s="15"/>
      <c r="K100" s="4"/>
      <c r="L100" s="39"/>
      <c r="M100" s="26"/>
      <c r="N100" s="26"/>
      <c r="O100" s="33"/>
      <c r="P100" s="25" t="str">
        <f t="shared" si="9"/>
        <v>E</v>
      </c>
      <c r="T100" t="str">
        <f t="shared" si="7"/>
        <v>N</v>
      </c>
      <c r="U100" t="str">
        <f t="shared" si="8"/>
        <v>E</v>
      </c>
    </row>
    <row r="101" spans="1:21" ht="16.5" x14ac:dyDescent="0.25">
      <c r="A101" s="27">
        <v>86</v>
      </c>
      <c r="B101" s="28"/>
      <c r="C101" s="6"/>
      <c r="D101" s="5"/>
      <c r="E101" s="5"/>
      <c r="F101" s="5"/>
      <c r="G101" s="15"/>
      <c r="H101" s="15"/>
      <c r="I101" s="15"/>
      <c r="J101" s="15"/>
      <c r="K101" s="4"/>
      <c r="L101" s="39"/>
      <c r="M101" s="26"/>
      <c r="N101" s="26"/>
      <c r="O101" s="33"/>
      <c r="P101" s="25" t="str">
        <f t="shared" si="9"/>
        <v>E</v>
      </c>
      <c r="T101" t="str">
        <f t="shared" si="7"/>
        <v>N</v>
      </c>
      <c r="U101" t="str">
        <f t="shared" si="8"/>
        <v>E</v>
      </c>
    </row>
    <row r="102" spans="1:21" ht="16.5" x14ac:dyDescent="0.25">
      <c r="A102" s="27">
        <v>87</v>
      </c>
      <c r="B102" s="28"/>
      <c r="C102" s="6"/>
      <c r="D102" s="5"/>
      <c r="E102" s="5"/>
      <c r="F102" s="5"/>
      <c r="G102" s="15"/>
      <c r="H102" s="15"/>
      <c r="I102" s="15"/>
      <c r="J102" s="15"/>
      <c r="K102" s="4"/>
      <c r="L102" s="39"/>
      <c r="M102" s="26"/>
      <c r="N102" s="26"/>
      <c r="O102" s="33"/>
      <c r="P102" s="25" t="str">
        <f t="shared" si="9"/>
        <v>E</v>
      </c>
      <c r="T102" t="str">
        <f t="shared" si="7"/>
        <v>N</v>
      </c>
      <c r="U102" t="str">
        <f t="shared" si="8"/>
        <v>E</v>
      </c>
    </row>
    <row r="103" spans="1:21" ht="16.5" x14ac:dyDescent="0.25">
      <c r="A103" s="27">
        <v>88</v>
      </c>
      <c r="B103" s="28"/>
      <c r="C103" s="6"/>
      <c r="D103" s="5"/>
      <c r="E103" s="5"/>
      <c r="F103" s="5"/>
      <c r="G103" s="15"/>
      <c r="H103" s="15"/>
      <c r="I103" s="15"/>
      <c r="J103" s="15"/>
      <c r="K103" s="4"/>
      <c r="L103" s="32"/>
      <c r="M103" s="26"/>
      <c r="N103" s="26"/>
      <c r="O103" s="33"/>
      <c r="P103" s="25" t="str">
        <f t="shared" si="9"/>
        <v>E</v>
      </c>
      <c r="T103" t="str">
        <f t="shared" si="7"/>
        <v>N</v>
      </c>
      <c r="U103" t="str">
        <f t="shared" si="8"/>
        <v>E</v>
      </c>
    </row>
    <row r="104" spans="1:21" ht="16.5" x14ac:dyDescent="0.25">
      <c r="A104" s="27">
        <v>89</v>
      </c>
      <c r="B104" s="28"/>
      <c r="C104" s="6"/>
      <c r="D104" s="5"/>
      <c r="E104" s="5"/>
      <c r="F104" s="5"/>
      <c r="G104" s="15"/>
      <c r="H104" s="15"/>
      <c r="I104" s="15"/>
      <c r="J104" s="15"/>
      <c r="K104" s="4"/>
      <c r="L104" s="32"/>
      <c r="M104" s="26"/>
      <c r="N104" s="26"/>
      <c r="O104" s="33"/>
      <c r="P104" s="25" t="str">
        <f t="shared" si="9"/>
        <v>E</v>
      </c>
      <c r="T104" t="str">
        <f>IF(O104&gt;84,"A+",IF(O104&gt;69,"A",IF(O104&gt;64,"A-",IF(O104&gt;59,"B+",IF(O104&gt;54,"B",IF(O104&gt;49,"B-",IF(O104&gt;44,"C+","N")))))))</f>
        <v>N</v>
      </c>
      <c r="U104" t="str">
        <f>IF(T104="N",IF(O104&gt;39,"C",IF(O104&gt;34,"C-",IF(O104&gt;29,"D+",IF(O104&gt;24,"D",IF(O104&lt;=24,"E","I"))))))</f>
        <v>E</v>
      </c>
    </row>
    <row r="105" spans="1:21" ht="16.5" x14ac:dyDescent="0.25">
      <c r="A105" s="27">
        <v>90</v>
      </c>
      <c r="B105" s="28"/>
      <c r="C105" s="6"/>
      <c r="D105" s="5"/>
      <c r="E105" s="5"/>
      <c r="F105" s="5"/>
      <c r="G105" s="15"/>
      <c r="H105" s="15"/>
      <c r="I105" s="15"/>
      <c r="J105" s="15"/>
      <c r="K105" s="4"/>
      <c r="L105" s="39"/>
      <c r="M105" s="26"/>
      <c r="N105" s="26"/>
      <c r="O105" s="33"/>
      <c r="P105" s="25" t="str">
        <f t="shared" si="9"/>
        <v>E</v>
      </c>
      <c r="T105" t="str">
        <f>IF(O105&gt;84,"A+",IF(O105&gt;69,"A",IF(O105&gt;64,"A-",IF(O105&gt;59,"B+",IF(O105&gt;54,"B",IF(O105&gt;49,"B-",IF(O105&gt;44,"C+","N")))))))</f>
        <v>N</v>
      </c>
      <c r="U105" t="str">
        <f>IF(T105="N",IF(O105&gt;39,"C",IF(O105&gt;34,"C-",IF(O105&gt;29,"D+",IF(O105&gt;24,"D",IF(O105&lt;=24,"E","I"))))))</f>
        <v>E</v>
      </c>
    </row>
    <row r="107" spans="1:21" x14ac:dyDescent="0.25">
      <c r="B107" s="3" t="s">
        <v>3</v>
      </c>
    </row>
    <row r="108" spans="1:21" ht="12.75" x14ac:dyDescent="0.2">
      <c r="M108"/>
    </row>
    <row r="109" spans="1:21" ht="13.5" customHeight="1" x14ac:dyDescent="0.2">
      <c r="B109" s="62" t="s">
        <v>50</v>
      </c>
      <c r="C109" s="62" t="s">
        <v>50</v>
      </c>
      <c r="M109"/>
      <c r="N109" t="s">
        <v>50</v>
      </c>
    </row>
    <row r="110" spans="1:21" x14ac:dyDescent="0.2">
      <c r="B110" s="62" t="s">
        <v>52</v>
      </c>
      <c r="C110" s="62" t="s">
        <v>52</v>
      </c>
      <c r="M110"/>
      <c r="N110" s="21" t="s">
        <v>53</v>
      </c>
    </row>
    <row r="111" spans="1:21" x14ac:dyDescent="0.2">
      <c r="B111" s="62"/>
      <c r="C111" s="62"/>
      <c r="M111"/>
    </row>
    <row r="112" spans="1:21" x14ac:dyDescent="0.2">
      <c r="B112" s="62" t="s">
        <v>54</v>
      </c>
      <c r="M112"/>
    </row>
    <row r="113" spans="2:14" x14ac:dyDescent="0.2">
      <c r="B113" s="62"/>
      <c r="M113"/>
    </row>
    <row r="114" spans="2:14" x14ac:dyDescent="0.2">
      <c r="B114" s="62" t="s">
        <v>50</v>
      </c>
      <c r="F114" s="62" t="s">
        <v>51</v>
      </c>
      <c r="M114"/>
      <c r="N114" t="s">
        <v>50</v>
      </c>
    </row>
    <row r="115" spans="2:14" x14ac:dyDescent="0.2">
      <c r="B115" s="62" t="s">
        <v>52</v>
      </c>
      <c r="G115" s="62" t="s">
        <v>53</v>
      </c>
      <c r="M115"/>
      <c r="N115" s="21" t="s">
        <v>53</v>
      </c>
    </row>
    <row r="116" spans="2:14" ht="12.75" x14ac:dyDescent="0.2">
      <c r="M116"/>
    </row>
    <row r="117" spans="2:14" ht="12.75" x14ac:dyDescent="0.2">
      <c r="M117"/>
    </row>
    <row r="118" spans="2:14" ht="12.75" x14ac:dyDescent="0.2">
      <c r="M118"/>
    </row>
    <row r="119" spans="2:14" ht="12.75" x14ac:dyDescent="0.2">
      <c r="M119"/>
    </row>
    <row r="120" spans="2:14" ht="12.75" x14ac:dyDescent="0.2">
      <c r="M120"/>
    </row>
    <row r="121" spans="2:14" ht="12.75" x14ac:dyDescent="0.2">
      <c r="M121"/>
    </row>
    <row r="122" spans="2:14" ht="12.75" x14ac:dyDescent="0.2">
      <c r="M122"/>
    </row>
  </sheetData>
  <mergeCells count="32">
    <mergeCell ref="L2:O2"/>
    <mergeCell ref="L3:O3"/>
    <mergeCell ref="L4:O4"/>
    <mergeCell ref="D10:E10"/>
    <mergeCell ref="C11:D11"/>
    <mergeCell ref="E11:F11"/>
    <mergeCell ref="C12:D12"/>
    <mergeCell ref="E12:F12"/>
    <mergeCell ref="C8:D8"/>
    <mergeCell ref="E8:F8"/>
    <mergeCell ref="C9:D9"/>
    <mergeCell ref="E9:F9"/>
    <mergeCell ref="T15:T16"/>
    <mergeCell ref="U15:U16"/>
    <mergeCell ref="J15:J16"/>
    <mergeCell ref="L15:L16"/>
    <mergeCell ref="M15:M16"/>
    <mergeCell ref="N15:N16"/>
    <mergeCell ref="O15:O16"/>
    <mergeCell ref="M13:P1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P15:P16"/>
    <mergeCell ref="K15:K16"/>
    <mergeCell ref="C6:P6"/>
  </mergeCells>
  <printOptions gridLines="1"/>
  <pageMargins left="0.7" right="0.7" top="0.75" bottom="0.75" header="0.3" footer="0.3"/>
  <pageSetup orientation="portrait" r:id="rId1"/>
  <headerFooter alignWithMargins="0">
    <oddFooter>&amp;CPage &amp;P of 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zoomScale="145" zoomScaleNormal="145" workbookViewId="0">
      <selection activeCell="N21" sqref="N21"/>
    </sheetView>
  </sheetViews>
  <sheetFormatPr defaultRowHeight="12.75" x14ac:dyDescent="0.2"/>
  <sheetData>
    <row r="2" spans="2:3" x14ac:dyDescent="0.2">
      <c r="B2" t="s">
        <v>4</v>
      </c>
      <c r="C2">
        <f>COUNTIF('CMIS  '!P17:P105,"I")</f>
        <v>2</v>
      </c>
    </row>
    <row r="3" spans="2:3" x14ac:dyDescent="0.2">
      <c r="B3" s="21" t="s">
        <v>2</v>
      </c>
      <c r="C3">
        <f>COUNTIF('CMIS  '!P17:P105,"E")</f>
        <v>84</v>
      </c>
    </row>
    <row r="4" spans="2:3" x14ac:dyDescent="0.2">
      <c r="B4" t="s">
        <v>25</v>
      </c>
      <c r="C4">
        <f>COUNTIF('CMIS  '!P17:P105,"D")</f>
        <v>0</v>
      </c>
    </row>
    <row r="5" spans="2:3" x14ac:dyDescent="0.2">
      <c r="B5" s="21" t="s">
        <v>32</v>
      </c>
      <c r="C5">
        <f>COUNTIF('CMIS  '!P17:P105,"D+")</f>
        <v>0</v>
      </c>
    </row>
    <row r="6" spans="2:3" x14ac:dyDescent="0.2">
      <c r="B6" s="12" t="s">
        <v>31</v>
      </c>
      <c r="C6">
        <f>COUNTIF('CMIS  '!P17:P105,"C-")</f>
        <v>0</v>
      </c>
    </row>
    <row r="7" spans="2:3" x14ac:dyDescent="0.2">
      <c r="B7" t="s">
        <v>8</v>
      </c>
      <c r="C7">
        <f>COUNTIF('CMIS  '!P17:P105,"C")</f>
        <v>0</v>
      </c>
    </row>
    <row r="8" spans="2:3" x14ac:dyDescent="0.2">
      <c r="B8" t="s">
        <v>7</v>
      </c>
      <c r="C8">
        <f>COUNTIF('CMIS  '!P17:P105,"C+")</f>
        <v>1</v>
      </c>
    </row>
    <row r="9" spans="2:3" x14ac:dyDescent="0.2">
      <c r="B9" t="s">
        <v>26</v>
      </c>
      <c r="C9">
        <f>COUNTIF('CMIS  '!P17:P105,"B-")</f>
        <v>0</v>
      </c>
    </row>
    <row r="10" spans="2:3" x14ac:dyDescent="0.2">
      <c r="B10" t="s">
        <v>27</v>
      </c>
      <c r="C10">
        <f>COUNTIF('CMIS  '!P17:P105,"B")</f>
        <v>0</v>
      </c>
    </row>
    <row r="11" spans="2:3" x14ac:dyDescent="0.2">
      <c r="B11" t="s">
        <v>28</v>
      </c>
      <c r="C11">
        <f>COUNTIF('CMIS  '!P17:P105,"B+")</f>
        <v>0</v>
      </c>
    </row>
    <row r="12" spans="2:3" x14ac:dyDescent="0.2">
      <c r="B12" t="s">
        <v>6</v>
      </c>
      <c r="C12">
        <f>COUNTIF('CMIS  '!P17:P105,"A-")</f>
        <v>1</v>
      </c>
    </row>
    <row r="13" spans="2:3" x14ac:dyDescent="0.2">
      <c r="B13" t="s">
        <v>5</v>
      </c>
      <c r="C13">
        <f>COUNTIF('CMIS  '!P17:P105,"A")</f>
        <v>1</v>
      </c>
    </row>
    <row r="14" spans="2:3" x14ac:dyDescent="0.2">
      <c r="B14" t="s">
        <v>29</v>
      </c>
      <c r="C14">
        <f>COUNTIF('CMIS  '!P17:P105,"A+")</f>
        <v>0</v>
      </c>
    </row>
    <row r="15" spans="2:3" x14ac:dyDescent="0.2">
      <c r="B15" t="s">
        <v>30</v>
      </c>
      <c r="C15">
        <f>SUM(C2:C14)</f>
        <v>89</v>
      </c>
    </row>
    <row r="26" spans="2:2" x14ac:dyDescent="0.2">
      <c r="B26" s="21"/>
    </row>
    <row r="28" spans="2:2" x14ac:dyDescent="0.2">
      <c r="B28" s="21"/>
    </row>
    <row r="29" spans="2:2" x14ac:dyDescent="0.2">
      <c r="B29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CMIS  </vt:lpstr>
      <vt:lpstr>Stats</vt:lpstr>
      <vt:lpstr>'CMIS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cmis</dc:creator>
  <cp:lastModifiedBy>tharinda@wyb.ac.lk</cp:lastModifiedBy>
  <cp:lastPrinted>2022-09-02T08:43:00Z</cp:lastPrinted>
  <dcterms:created xsi:type="dcterms:W3CDTF">2015-11-27T05:02:54Z</dcterms:created>
  <dcterms:modified xsi:type="dcterms:W3CDTF">2022-09-02T08:59:41Z</dcterms:modified>
</cp:coreProperties>
</file>